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65" windowWidth="11355" windowHeight="5670" activeTab="0"/>
  </bookViews>
  <sheets>
    <sheet name="Дун" sheetId="1" r:id="rId1"/>
  </sheets>
  <definedNames>
    <definedName name="_xlnm.Print_Area" localSheetId="0">'Дун'!$A$1:$CB$477</definedName>
  </definedNames>
  <calcPr fullCalcOnLoad="1"/>
</workbook>
</file>

<file path=xl/sharedStrings.xml><?xml version="1.0" encoding="utf-8"?>
<sst xmlns="http://schemas.openxmlformats.org/spreadsheetml/2006/main" count="732" uniqueCount="256">
  <si>
    <t>Расчет расходов по подстатье "Заработная плата"</t>
  </si>
  <si>
    <t>№ п/п</t>
  </si>
  <si>
    <t>Наименование показателя</t>
  </si>
  <si>
    <t>Код строки</t>
  </si>
  <si>
    <t>ФОТ в месяц (тыс. руб.)</t>
  </si>
  <si>
    <t>Количество месяцев</t>
  </si>
  <si>
    <t>Сумма (тыс. руб.)</t>
  </si>
  <si>
    <t>6=4*5</t>
  </si>
  <si>
    <t>Заработная плата</t>
  </si>
  <si>
    <t>Всего по 211 статье</t>
  </si>
  <si>
    <t>Расчет расходов по подстатье "Прочие выплаты"</t>
  </si>
  <si>
    <t>Итого</t>
  </si>
  <si>
    <t>Количество сотрудников, получающих колмпенсацию</t>
  </si>
  <si>
    <t>Всего по 212 статье</t>
  </si>
  <si>
    <t>Расчет расходов по подстатье "Начисления на оплату труда"</t>
  </si>
  <si>
    <t>Начисления на оплату труда</t>
  </si>
  <si>
    <t>Всего по 213 статье</t>
  </si>
  <si>
    <t>Расчет расходов по подстатье "Коммунальные услуги"</t>
  </si>
  <si>
    <t>Единица измерения</t>
  </si>
  <si>
    <t>Количество в год</t>
  </si>
  <si>
    <t>Тариф (руб.)</t>
  </si>
  <si>
    <t>Сумма (руб.)</t>
  </si>
  <si>
    <t>Оплата отопления и горячего водоснабжения</t>
  </si>
  <si>
    <t>Гкал</t>
  </si>
  <si>
    <t>Холодное водоснабжение</t>
  </si>
  <si>
    <t>куб. м</t>
  </si>
  <si>
    <t>Водоотведение</t>
  </si>
  <si>
    <t>Потребление электроэнергии</t>
  </si>
  <si>
    <t>кВт.час</t>
  </si>
  <si>
    <t xml:space="preserve">Всего по 223 статье </t>
  </si>
  <si>
    <t>7=5*6</t>
  </si>
  <si>
    <t>ФОТ в месяц (руб.)</t>
  </si>
  <si>
    <t>Сумма компенсации на сотрудника в год (руб.)</t>
  </si>
  <si>
    <t>Процент начислений</t>
  </si>
  <si>
    <t>Расчет расходов по подстатье "Услуги связи"</t>
  </si>
  <si>
    <t>Количество</t>
  </si>
  <si>
    <t>Стоимость (руб.)</t>
  </si>
  <si>
    <t>мес</t>
  </si>
  <si>
    <t xml:space="preserve">Всего по 221 статье </t>
  </si>
  <si>
    <t>Расчет расходов по подстатье "Услуги по содержанию имущества"</t>
  </si>
  <si>
    <t>Средняя стоимость (руб.)</t>
  </si>
  <si>
    <t>шт</t>
  </si>
  <si>
    <t>Пропитка чердачных помещений</t>
  </si>
  <si>
    <t>кв</t>
  </si>
  <si>
    <t>Дератизация</t>
  </si>
  <si>
    <t xml:space="preserve">Всего по 225 статье </t>
  </si>
  <si>
    <t>Расчет расходов по подстатье "Прочие услуги"</t>
  </si>
  <si>
    <t>чел</t>
  </si>
  <si>
    <t>Обслуживание АПС</t>
  </si>
  <si>
    <t xml:space="preserve">Всего по 226 статье </t>
  </si>
  <si>
    <t>Расчет расходов по подстатье "Прочие расходы"</t>
  </si>
  <si>
    <t>Начислено</t>
  </si>
  <si>
    <t>Квартал</t>
  </si>
  <si>
    <t>Наименование расходов</t>
  </si>
  <si>
    <t xml:space="preserve">Всего по 290 статье </t>
  </si>
  <si>
    <t>Расчет расходов по статье "Увеличение стоимости основных средств"</t>
  </si>
  <si>
    <t xml:space="preserve">Всего по 310 статье </t>
  </si>
  <si>
    <t>Расчет расходов по статье "Увеличение стоимости материальных запасов"</t>
  </si>
  <si>
    <t>Средняя стоимость ( руб.)</t>
  </si>
  <si>
    <t xml:space="preserve">Всего по 340 статье </t>
  </si>
  <si>
    <t>Ежемесячное денежное вознаграждение за классное руководство</t>
  </si>
  <si>
    <t>Молодёжная политика и оздоровление детей</t>
  </si>
  <si>
    <t>Средняя стоимость (тыс. руб.)</t>
  </si>
  <si>
    <t>Спорт инвентарь</t>
  </si>
  <si>
    <t>7=5*6/1000</t>
  </si>
  <si>
    <t>питание</t>
  </si>
  <si>
    <t>дето-дней</t>
  </si>
  <si>
    <t>Расчет расходов по подстатье "Транспортные услуги"</t>
  </si>
  <si>
    <t>Количество человек, направленных в командировки в год</t>
  </si>
  <si>
    <t xml:space="preserve">Всего по 222 статье </t>
  </si>
  <si>
    <t>Вывоз мусора</t>
  </si>
  <si>
    <t>раз</t>
  </si>
  <si>
    <t>кг</t>
  </si>
  <si>
    <t>Итого по мероприятию 10.10.00</t>
  </si>
  <si>
    <t>Оплата проезда при командировках на курсы повышения квалификации</t>
  </si>
  <si>
    <t>л</t>
  </si>
  <si>
    <t>Чистящие средства</t>
  </si>
  <si>
    <t>Стиральный порошок</t>
  </si>
  <si>
    <t>Швабры</t>
  </si>
  <si>
    <t>Гвозди</t>
  </si>
  <si>
    <t>Бумага</t>
  </si>
  <si>
    <t>Краска для стен</t>
  </si>
  <si>
    <t>Сроительные материалы:</t>
  </si>
  <si>
    <t>резиновые перчатки</t>
  </si>
  <si>
    <t>Вёдра</t>
  </si>
  <si>
    <t>Веники,метла</t>
  </si>
  <si>
    <t>Канц. товары:</t>
  </si>
  <si>
    <t>Ватман</t>
  </si>
  <si>
    <t>Госпошлина</t>
  </si>
  <si>
    <t>Заработная плата мероприятие 31.11.01</t>
  </si>
  <si>
    <t>Итого по мероприятию 31.11.01</t>
  </si>
  <si>
    <t xml:space="preserve">Хоз. товары: мероприятие </t>
  </si>
  <si>
    <t>Кисти для краски</t>
  </si>
  <si>
    <t>Количество сотрудников, напра-вляемых в командировку, в год</t>
  </si>
  <si>
    <t>Количество суток пребывания в командировке</t>
  </si>
  <si>
    <t>Компенсационные выплаты за приобретение книгоиздательской продукции</t>
  </si>
  <si>
    <t xml:space="preserve">Начисления на оплату труда </t>
  </si>
  <si>
    <t xml:space="preserve">Итого </t>
  </si>
  <si>
    <t xml:space="preserve">Изготовление новой печати </t>
  </si>
  <si>
    <t>шт.</t>
  </si>
  <si>
    <t>мероприятие 31.11.01</t>
  </si>
  <si>
    <t>Дезинфицирующие средства</t>
  </si>
  <si>
    <t>Валики</t>
  </si>
  <si>
    <t>Файлы</t>
  </si>
  <si>
    <t>Гуашь</t>
  </si>
  <si>
    <t xml:space="preserve">Абонентская плата </t>
  </si>
  <si>
    <t>Аккредитация</t>
  </si>
  <si>
    <t>Медицинский осмотр работников</t>
  </si>
  <si>
    <t>Обучение штатных работников санитарному минимуму</t>
  </si>
  <si>
    <t>КПК (ночлег)</t>
  </si>
  <si>
    <t>пара</t>
  </si>
  <si>
    <t>Заики</t>
  </si>
  <si>
    <t>пачка</t>
  </si>
  <si>
    <t>лист</t>
  </si>
  <si>
    <t>кв.м</t>
  </si>
  <si>
    <t>Деревоплита</t>
  </si>
  <si>
    <t>Медикаменты</t>
  </si>
  <si>
    <t>Полотно нетканое</t>
  </si>
  <si>
    <t>Лампы</t>
  </si>
  <si>
    <t>уп</t>
  </si>
  <si>
    <t>Исполнитель: экономист</t>
  </si>
  <si>
    <t>(подпись)                                 (расшифровка подписи)</t>
  </si>
  <si>
    <t>Аккарицидная обработка</t>
  </si>
  <si>
    <t>Тетради</t>
  </si>
  <si>
    <t>Цемент</t>
  </si>
  <si>
    <t>Линолиум</t>
  </si>
  <si>
    <t>упак</t>
  </si>
  <si>
    <t>Гигиеническая подготовка работников образовательных учреждений</t>
  </si>
  <si>
    <t>Услуги по тех.сервису и проф работам системы водоподготовки.</t>
  </si>
  <si>
    <t xml:space="preserve">                                         Савинова М.В.</t>
  </si>
  <si>
    <t>Денежные средства на повышение заработной платы мероприятие 31.11.01</t>
  </si>
  <si>
    <t>мест</t>
  </si>
  <si>
    <t xml:space="preserve">Налог на загрязнение природной окружающей среды </t>
  </si>
  <si>
    <t>Клей</t>
  </si>
  <si>
    <t>Краска тонер</t>
  </si>
  <si>
    <t>Итого по 611</t>
  </si>
  <si>
    <t xml:space="preserve">Расчет расходов  "Прочие услуги" 226        </t>
  </si>
  <si>
    <t>КОСГУ</t>
  </si>
  <si>
    <t>Сумма ( руб.)</t>
  </si>
  <si>
    <t xml:space="preserve">Субсидия на государственную поддержку материально-технической базы </t>
  </si>
  <si>
    <t>Итого мероприятие 21.04.00</t>
  </si>
  <si>
    <t>Средняя стоимость ( руб.)   с учетом повышения в 2012г</t>
  </si>
  <si>
    <t>Субсидия на обеспечение бесплатным питанием обучающихся</t>
  </si>
  <si>
    <t>чел/дни</t>
  </si>
  <si>
    <t>Субсидия на государственную поддержку материально-технической базы образовательных учреждений Ярославской области.</t>
  </si>
  <si>
    <t>Мероприятие 31.12.00</t>
  </si>
  <si>
    <t>Итого по 612</t>
  </si>
  <si>
    <t>Субсидия на выполнение муниципального задания  (вид расхода 611)</t>
  </si>
  <si>
    <t>м2</t>
  </si>
  <si>
    <t>Приобретение неисключительных (пользовательских), лицензионных прав на программное обеспечение</t>
  </si>
  <si>
    <t>Средняя сумма компенсации</t>
  </si>
  <si>
    <t>Оплата проезда к месту служебной командировки  мер.31.11.01</t>
  </si>
  <si>
    <t>Мел</t>
  </si>
  <si>
    <t>Карандаши цветные</t>
  </si>
  <si>
    <t>меш</t>
  </si>
  <si>
    <t>Бумага цветная</t>
  </si>
  <si>
    <t>Субсидия на иные цели (вид расхода 612)</t>
  </si>
  <si>
    <t>Итого мероприятие 10.18.00</t>
  </si>
  <si>
    <t>Средняя стоимость проезда  (руб.)</t>
  </si>
  <si>
    <t>мероприятие 10.10.00</t>
  </si>
  <si>
    <t xml:space="preserve">Земельный налог  </t>
  </si>
  <si>
    <t>Налог на имущество</t>
  </si>
  <si>
    <t>Учебники</t>
  </si>
  <si>
    <t>Ножницы</t>
  </si>
  <si>
    <t>Степлер</t>
  </si>
  <si>
    <t xml:space="preserve">Софинансирование материально-технической базы   </t>
  </si>
  <si>
    <t>Обучение работников по электробезопасности</t>
  </si>
  <si>
    <t>Уплата штрафов, пеней</t>
  </si>
  <si>
    <t>Умывальник с подогревом воды</t>
  </si>
  <si>
    <t>наб</t>
  </si>
  <si>
    <t>Кисти</t>
  </si>
  <si>
    <t>Краска</t>
  </si>
  <si>
    <t>Кнопки</t>
  </si>
  <si>
    <t xml:space="preserve">Мыло </t>
  </si>
  <si>
    <t>Совок для мусора</t>
  </si>
  <si>
    <t>мероприятие 10.17.00</t>
  </si>
  <si>
    <t>Итого мероприятие 10.17.00</t>
  </si>
  <si>
    <t>Субсидия на монтаж светильников в мастерской МОУ Дуниловской ООШ.</t>
  </si>
  <si>
    <t>Вертикальные жалюзи</t>
  </si>
  <si>
    <t>Нештатная зар. Плата за расчистку крыши от снега</t>
  </si>
  <si>
    <t>Итого мероприятие 60.00.00</t>
  </si>
  <si>
    <t>Ремонт полов</t>
  </si>
  <si>
    <t>Итого мероприятие 23.10.00</t>
  </si>
  <si>
    <t>Итого мероприятие 22.19.00</t>
  </si>
  <si>
    <t>Итого мероприятие 10.00.00</t>
  </si>
  <si>
    <t>Субсидия на реализацию ОЦП "Энергосбережение и энергоэффективность в ЯО".</t>
  </si>
  <si>
    <t>Субсидия на реализацию муниципальной целевой программы "Энергосбережение и повышение энергоэффективности в БМР".</t>
  </si>
  <si>
    <t>Установка узла учета тепловой энергии</t>
  </si>
  <si>
    <t>Замена оконных блоков 2,15*1,75</t>
  </si>
  <si>
    <t>Замена оконных блоков 2,15*3,5</t>
  </si>
  <si>
    <t>Замена оконных блоков 2,5*1,2</t>
  </si>
  <si>
    <t>Замена оконных блоков 4*1,2</t>
  </si>
  <si>
    <t>Замена дверей 1,35*2,10</t>
  </si>
  <si>
    <t>Замена дверей  1,15*2,6</t>
  </si>
  <si>
    <t>Замена дверей  1,5*2,4</t>
  </si>
  <si>
    <t>Субсидия  на  приобретение и установку оконных рам в Дуниловской  школе  из средств резервного фонда  области</t>
  </si>
  <si>
    <t xml:space="preserve">Приобретение и установку оконных рам </t>
  </si>
  <si>
    <t>Итого мероприятие 10.17.01</t>
  </si>
  <si>
    <t>Субсидия на ремонт полов в Дуниловской школе (софинансирование)</t>
  </si>
  <si>
    <t>Субсидия на ремонт полов в Дуниловской школе</t>
  </si>
  <si>
    <t>Субсидия на  промывку и опрессовку системы отопления в  Дуниловской школе.</t>
  </si>
  <si>
    <t>Промывка и опрессовка системы отопления</t>
  </si>
  <si>
    <t>Субсидия на реализацию подпрограммы "Ярославские каникулы" ОЦП "Семья и дети Ярославии" в части оплаты стоимости наборов продуктов питания в лагерях с дневной формой пребывания детей, расположенных на территории ЯО</t>
  </si>
  <si>
    <t xml:space="preserve">Средняя стоимость ( руб.)   </t>
  </si>
  <si>
    <t>Мероприятие 22.23.03</t>
  </si>
  <si>
    <t>питание детей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</si>
  <si>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</si>
  <si>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Мероприятие 31.18.00</t>
  </si>
  <si>
    <t>Картон цветной</t>
  </si>
  <si>
    <t>Ручка</t>
  </si>
  <si>
    <t>Альбом для рисования</t>
  </si>
  <si>
    <t>Ластик</t>
  </si>
  <si>
    <t>Точилка</t>
  </si>
  <si>
    <t>Клей ПВА</t>
  </si>
  <si>
    <t>Краски акварельные</t>
  </si>
  <si>
    <t>Мелки цветные</t>
  </si>
  <si>
    <t>цветная бумага</t>
  </si>
  <si>
    <t>РЦП "Семья и дети Ярославии" подпрпограмму "Ярославские каникулы" в части  наборов продуктов питания</t>
  </si>
  <si>
    <t>Мероприятие 10.95.12</t>
  </si>
  <si>
    <t>Итого по отдыху и оздоровлению</t>
  </si>
  <si>
    <t>Отдых и оздоровление</t>
  </si>
  <si>
    <t>Субсидия на реализацию подпрограммы "Ярославские каникулы" ОЦП "Семья и дети Ярославии" в части оздоровления и отдыха детей</t>
  </si>
  <si>
    <t>Мероприятие 22.23.02</t>
  </si>
  <si>
    <t>чел-дни</t>
  </si>
  <si>
    <t>Краски</t>
  </si>
  <si>
    <t>кор</t>
  </si>
  <si>
    <t>Маркеры</t>
  </si>
  <si>
    <t xml:space="preserve">Картон </t>
  </si>
  <si>
    <t>ГСМ (подвоз детей)</t>
  </si>
  <si>
    <t>Кирпич</t>
  </si>
  <si>
    <t>цемент</t>
  </si>
  <si>
    <t>Пюржавель</t>
  </si>
  <si>
    <t>Обслуживание УУТ</t>
  </si>
  <si>
    <t>504.17</t>
  </si>
  <si>
    <t>6050.00</t>
  </si>
  <si>
    <t xml:space="preserve">Услуги по тех.обслуживанию системы видеонаблюдения </t>
  </si>
  <si>
    <t>Установка кнопок экстренног0 вызова</t>
  </si>
  <si>
    <t>Субсидия на обеспечение бесплатным питанием обучающихся (малообеспеч)</t>
  </si>
  <si>
    <t>Субсидия на обеспечение бесплатным питанием обучающихся (многодетные малообеспеч)</t>
  </si>
  <si>
    <t>Субсидия на обеспечение  питанием обучающихся (софинансирование)</t>
  </si>
  <si>
    <t>Обучение по ГО</t>
  </si>
  <si>
    <t xml:space="preserve">Расчеты к плану по Финансово Хозяйственной Деятельности на 2016 год по МОУ Дуниловская ООШ             </t>
  </si>
  <si>
    <t>Замер сопротивления изоляции</t>
  </si>
  <si>
    <t>Обучение работников по охране труда</t>
  </si>
  <si>
    <t>Субсидия на замену оконных блоков в Дуниловской школе.</t>
  </si>
  <si>
    <t>Замена оконных блоков</t>
  </si>
  <si>
    <t>Замена   дверей в рекреации</t>
  </si>
  <si>
    <t>Обслуживание станции радиоканальной системы передачи извещения о пожарах</t>
  </si>
  <si>
    <t>3313.10</t>
  </si>
  <si>
    <t>Стартёр</t>
  </si>
  <si>
    <t>Аттестаты</t>
  </si>
  <si>
    <t>Санитарный минимум</t>
  </si>
  <si>
    <t>Заправка огнетушителей</t>
  </si>
  <si>
    <t>Бактерицидная лампа</t>
  </si>
  <si>
    <t>ГСМ (для бензокосы-триммера)</t>
  </si>
  <si>
    <t>литр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</si>
</sst>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_р_."/>
    <numFmt numFmtId="174" formatCode="#,##0_р_."/>
    <numFmt numFmtId="175" formatCode="#,##0.0"/>
    <numFmt numFmtId="176" formatCode="#,##0.00_р_."/>
    <numFmt numFmtId="177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8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168" fontId="8" fillId="0" borderId="0" xfId="53" applyNumberFormat="1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168" fontId="10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168" fontId="6" fillId="0" borderId="0" xfId="53" applyNumberFormat="1" applyFont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168" fontId="8" fillId="0" borderId="13" xfId="53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7" fillId="0" borderId="13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/>
      <protection/>
    </xf>
    <xf numFmtId="168" fontId="2" fillId="0" borderId="17" xfId="53" applyNumberFormat="1" applyFont="1" applyBorder="1" applyAlignment="1">
      <alignment horizontal="center" vertical="center"/>
      <protection/>
    </xf>
    <xf numFmtId="168" fontId="2" fillId="0" borderId="18" xfId="53" applyNumberFormat="1" applyFont="1" applyBorder="1" applyAlignment="1">
      <alignment horizontal="center" vertical="center"/>
      <protection/>
    </xf>
    <xf numFmtId="168" fontId="2" fillId="0" borderId="19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168" fontId="4" fillId="0" borderId="13" xfId="53" applyNumberFormat="1" applyFont="1" applyBorder="1" applyAlignment="1">
      <alignment horizontal="center" vertical="center"/>
      <protection/>
    </xf>
    <xf numFmtId="0" fontId="2" fillId="33" borderId="17" xfId="53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33" borderId="17" xfId="53" applyFont="1" applyFill="1" applyBorder="1" applyAlignment="1">
      <alignment horizontal="left" vertical="center" wrapText="1"/>
      <protection/>
    </xf>
    <xf numFmtId="0" fontId="2" fillId="33" borderId="18" xfId="53" applyFont="1" applyFill="1" applyBorder="1" applyAlignment="1">
      <alignment horizontal="left" vertical="center" wrapText="1"/>
      <protection/>
    </xf>
    <xf numFmtId="0" fontId="2" fillId="33" borderId="19" xfId="53" applyFont="1" applyFill="1" applyBorder="1" applyAlignment="1">
      <alignment horizontal="left" vertical="center" wrapText="1"/>
      <protection/>
    </xf>
    <xf numFmtId="0" fontId="2" fillId="33" borderId="18" xfId="53" applyFont="1" applyFill="1" applyBorder="1" applyAlignment="1">
      <alignment horizontal="center" vertical="center"/>
      <protection/>
    </xf>
    <xf numFmtId="2" fontId="2" fillId="33" borderId="17" xfId="53" applyNumberFormat="1" applyFont="1" applyFill="1" applyBorder="1" applyAlignment="1">
      <alignment horizontal="center" vertical="center"/>
      <protection/>
    </xf>
    <xf numFmtId="2" fontId="2" fillId="33" borderId="18" xfId="53" applyNumberFormat="1" applyFont="1" applyFill="1" applyBorder="1" applyAlignment="1">
      <alignment horizontal="center" vertical="center"/>
      <protection/>
    </xf>
    <xf numFmtId="2" fontId="2" fillId="33" borderId="19" xfId="53" applyNumberFormat="1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19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2" fontId="2" fillId="0" borderId="17" xfId="53" applyNumberFormat="1" applyFont="1" applyBorder="1" applyAlignment="1">
      <alignment horizontal="center" vertical="center"/>
      <protection/>
    </xf>
    <xf numFmtId="2" fontId="2" fillId="0" borderId="18" xfId="53" applyNumberFormat="1" applyFont="1" applyBorder="1" applyAlignment="1">
      <alignment horizontal="center" vertical="center"/>
      <protection/>
    </xf>
    <xf numFmtId="2" fontId="2" fillId="0" borderId="19" xfId="53" applyNumberFormat="1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168" fontId="2" fillId="33" borderId="13" xfId="0" applyNumberFormat="1" applyFont="1" applyFill="1" applyBorder="1" applyAlignment="1">
      <alignment horizontal="center" vertical="center"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2" fillId="0" borderId="28" xfId="0" applyNumberFormat="1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168" fontId="4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2" fontId="2" fillId="32" borderId="15" xfId="0" applyNumberFormat="1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/>
      <protection/>
    </xf>
    <xf numFmtId="168" fontId="3" fillId="0" borderId="13" xfId="53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6" fillId="0" borderId="13" xfId="53" applyFont="1" applyBorder="1" applyAlignment="1">
      <alignment horizontal="center" vertical="center"/>
      <protection/>
    </xf>
    <xf numFmtId="168" fontId="4" fillId="0" borderId="11" xfId="53" applyNumberFormat="1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 wrapText="1"/>
      <protection/>
    </xf>
    <xf numFmtId="1" fontId="2" fillId="0" borderId="23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169" fontId="2" fillId="0" borderId="15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/>
      <protection/>
    </xf>
    <xf numFmtId="168" fontId="2" fillId="33" borderId="15" xfId="0" applyNumberFormat="1" applyFont="1" applyFill="1" applyBorder="1" applyAlignment="1">
      <alignment horizontal="center" vertical="center"/>
    </xf>
    <xf numFmtId="168" fontId="2" fillId="33" borderId="16" xfId="0" applyNumberFormat="1" applyFont="1" applyFill="1" applyBorder="1" applyAlignment="1">
      <alignment horizontal="center" vertical="center"/>
    </xf>
    <xf numFmtId="168" fontId="2" fillId="33" borderId="2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8" fontId="2" fillId="0" borderId="2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8" fontId="2" fillId="0" borderId="29" xfId="0" applyNumberFormat="1" applyFont="1" applyBorder="1" applyAlignment="1">
      <alignment horizontal="center" vertical="center"/>
    </xf>
    <xf numFmtId="168" fontId="2" fillId="0" borderId="33" xfId="0" applyNumberFormat="1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1" fontId="2" fillId="32" borderId="1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center" vertical="center"/>
    </xf>
    <xf numFmtId="168" fontId="2" fillId="32" borderId="13" xfId="0" applyNumberFormat="1" applyFont="1" applyFill="1" applyBorder="1" applyAlignment="1">
      <alignment horizontal="center" vertical="center"/>
    </xf>
    <xf numFmtId="168" fontId="8" fillId="33" borderId="13" xfId="53" applyNumberFormat="1" applyFont="1" applyFill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168" fontId="10" fillId="0" borderId="13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168" fontId="2" fillId="0" borderId="11" xfId="53" applyNumberFormat="1" applyFont="1" applyBorder="1" applyAlignment="1">
      <alignment horizontal="center" vertical="center"/>
      <protection/>
    </xf>
    <xf numFmtId="168" fontId="6" fillId="0" borderId="13" xfId="53" applyNumberFormat="1" applyFont="1" applyBorder="1" applyAlignment="1">
      <alignment horizontal="center" vertical="center"/>
      <protection/>
    </xf>
    <xf numFmtId="2" fontId="2" fillId="0" borderId="23" xfId="53" applyNumberFormat="1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0" fillId="0" borderId="34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10" fillId="0" borderId="35" xfId="53" applyFont="1" applyBorder="1" applyAlignment="1">
      <alignment horizontal="center" vertical="center"/>
      <protection/>
    </xf>
    <xf numFmtId="2" fontId="2" fillId="32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к смете НА 2012 БЮДЖЕТ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S476"/>
  <sheetViews>
    <sheetView tabSelected="1" view="pageBreakPreview" zoomScale="115" zoomScaleNormal="70" zoomScaleSheetLayoutView="115" zoomScalePageLayoutView="0" workbookViewId="0" topLeftCell="A449">
      <selection activeCell="BG164" sqref="BG164:BT164"/>
    </sheetView>
  </sheetViews>
  <sheetFormatPr defaultColWidth="1.875" defaultRowHeight="12.75"/>
  <cols>
    <col min="1" max="1" width="2.375" style="1" customWidth="1"/>
    <col min="2" max="40" width="1.875" style="1" customWidth="1"/>
    <col min="41" max="41" width="0.12890625" style="1" customWidth="1"/>
    <col min="42" max="75" width="1.875" style="1" customWidth="1"/>
    <col min="76" max="76" width="3.75390625" style="1" customWidth="1"/>
    <col min="77" max="77" width="1.25" style="1" customWidth="1"/>
    <col min="78" max="78" width="1.37890625" style="1" customWidth="1"/>
    <col min="79" max="16384" width="1.875" style="1" customWidth="1"/>
  </cols>
  <sheetData>
    <row r="1" spans="1:78" ht="15.75">
      <c r="A1" s="117" t="s">
        <v>241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</row>
    <row r="2" spans="2:80" ht="15" customHeight="1">
      <c r="B2" s="229" t="s">
        <v>147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30">
        <v>42004</v>
      </c>
      <c r="BW2" s="231"/>
      <c r="BX2" s="231"/>
      <c r="BY2" s="231"/>
      <c r="BZ2" s="231"/>
      <c r="CA2" s="231"/>
      <c r="CB2" s="231"/>
    </row>
    <row r="3" spans="1:78" ht="15" customHeight="1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</row>
    <row r="4" spans="1:78" ht="12.75" customHeight="1">
      <c r="A4" s="148" t="s">
        <v>1</v>
      </c>
      <c r="B4" s="149"/>
      <c r="C4" s="148" t="s">
        <v>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49"/>
      <c r="AP4" s="148" t="s">
        <v>3</v>
      </c>
      <c r="AQ4" s="152"/>
      <c r="AR4" s="152"/>
      <c r="AS4" s="149"/>
      <c r="AT4" s="154" t="s">
        <v>31</v>
      </c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6"/>
      <c r="BG4" s="148" t="s">
        <v>5</v>
      </c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48" t="s">
        <v>21</v>
      </c>
      <c r="BV4" s="152"/>
      <c r="BW4" s="152"/>
      <c r="BX4" s="152"/>
      <c r="BY4" s="152"/>
      <c r="BZ4" s="149"/>
    </row>
    <row r="5" spans="1:78" ht="12.75">
      <c r="A5" s="150"/>
      <c r="B5" s="151"/>
      <c r="C5" s="150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1"/>
      <c r="AP5" s="150"/>
      <c r="AQ5" s="153"/>
      <c r="AR5" s="153"/>
      <c r="AS5" s="151"/>
      <c r="AT5" s="157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0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0"/>
      <c r="BV5" s="153"/>
      <c r="BW5" s="153"/>
      <c r="BX5" s="153"/>
      <c r="BY5" s="153"/>
      <c r="BZ5" s="151"/>
    </row>
    <row r="6" spans="1:78" ht="12.75">
      <c r="A6" s="97">
        <v>1</v>
      </c>
      <c r="B6" s="98"/>
      <c r="C6" s="97">
        <v>2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98"/>
      <c r="AP6" s="97">
        <v>3</v>
      </c>
      <c r="AQ6" s="127"/>
      <c r="AR6" s="127"/>
      <c r="AS6" s="98"/>
      <c r="AT6" s="97">
        <v>4</v>
      </c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98"/>
      <c r="BG6" s="97">
        <v>5</v>
      </c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97" t="s">
        <v>7</v>
      </c>
      <c r="BV6" s="127"/>
      <c r="BW6" s="127"/>
      <c r="BX6" s="127"/>
      <c r="BY6" s="127"/>
      <c r="BZ6" s="98"/>
    </row>
    <row r="7" spans="1:78" ht="12.75">
      <c r="A7" s="97">
        <v>1</v>
      </c>
      <c r="B7" s="98"/>
      <c r="C7" s="99" t="s">
        <v>89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1"/>
      <c r="AP7" s="102">
        <v>211</v>
      </c>
      <c r="AQ7" s="103"/>
      <c r="AR7" s="103"/>
      <c r="AS7" s="104"/>
      <c r="AT7" s="105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7"/>
      <c r="BG7" s="108">
        <v>12</v>
      </c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10"/>
      <c r="BU7" s="112">
        <f>AT7*BG7</f>
        <v>0</v>
      </c>
      <c r="BV7" s="113"/>
      <c r="BW7" s="113"/>
      <c r="BX7" s="113"/>
      <c r="BY7" s="113"/>
      <c r="BZ7" s="114"/>
    </row>
    <row r="8" spans="1:78" ht="12.75">
      <c r="A8" s="97">
        <v>2</v>
      </c>
      <c r="B8" s="98"/>
      <c r="C8" s="99" t="s">
        <v>130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1"/>
      <c r="AP8" s="102">
        <v>211</v>
      </c>
      <c r="AQ8" s="103"/>
      <c r="AR8" s="103"/>
      <c r="AS8" s="104"/>
      <c r="AT8" s="105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7"/>
      <c r="BG8" s="108">
        <v>4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10"/>
      <c r="BU8" s="112">
        <f>AT8*BG8</f>
        <v>0</v>
      </c>
      <c r="BV8" s="113"/>
      <c r="BW8" s="113"/>
      <c r="BX8" s="113"/>
      <c r="BY8" s="113"/>
      <c r="BZ8" s="114"/>
    </row>
    <row r="9" spans="1:78" ht="12.75">
      <c r="A9" s="97">
        <v>3</v>
      </c>
      <c r="B9" s="98"/>
      <c r="C9" s="99" t="s">
        <v>130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  <c r="AP9" s="102">
        <v>211</v>
      </c>
      <c r="AQ9" s="103"/>
      <c r="AR9" s="103"/>
      <c r="AS9" s="104"/>
      <c r="AT9" s="105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08">
        <v>8</v>
      </c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10"/>
      <c r="BU9" s="112">
        <f>AT9*BG9</f>
        <v>0</v>
      </c>
      <c r="BV9" s="113"/>
      <c r="BW9" s="113"/>
      <c r="BX9" s="113"/>
      <c r="BY9" s="113"/>
      <c r="BZ9" s="114"/>
    </row>
    <row r="10" spans="1:78" ht="18" customHeight="1">
      <c r="A10" s="97"/>
      <c r="B10" s="98"/>
      <c r="C10" s="286" t="s">
        <v>90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8"/>
      <c r="AP10" s="102">
        <v>211</v>
      </c>
      <c r="AQ10" s="103"/>
      <c r="AR10" s="103"/>
      <c r="AS10" s="104"/>
      <c r="AT10" s="105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108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10"/>
      <c r="BU10" s="234">
        <f>BU7+BU8+BU9</f>
        <v>0</v>
      </c>
      <c r="BV10" s="235"/>
      <c r="BW10" s="235"/>
      <c r="BX10" s="235"/>
      <c r="BY10" s="235"/>
      <c r="BZ10" s="236"/>
    </row>
    <row r="11" spans="1:78" ht="15.75" customHeight="1">
      <c r="A11" s="97"/>
      <c r="B11" s="98"/>
      <c r="C11" s="232" t="s">
        <v>9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6"/>
      <c r="BU11" s="234">
        <f>BU10</f>
        <v>0</v>
      </c>
      <c r="BV11" s="235"/>
      <c r="BW11" s="235"/>
      <c r="BX11" s="235"/>
      <c r="BY11" s="235"/>
      <c r="BZ11" s="236"/>
    </row>
    <row r="12" spans="1:78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82" ht="10.5" customHeight="1">
      <c r="A13" s="147" t="s">
        <v>10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268"/>
      <c r="BV13" s="268"/>
      <c r="BW13" s="268"/>
      <c r="BX13" s="268"/>
      <c r="BY13" s="268"/>
      <c r="BZ13" s="268"/>
      <c r="CA13"/>
      <c r="CB13"/>
      <c r="CC13"/>
      <c r="CD13"/>
    </row>
    <row r="14" spans="1:82" ht="12.75" customHeight="1">
      <c r="A14" s="148" t="s">
        <v>1</v>
      </c>
      <c r="B14" s="149"/>
      <c r="C14" s="148" t="s">
        <v>2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49"/>
      <c r="AP14" s="148" t="s">
        <v>3</v>
      </c>
      <c r="AQ14" s="152"/>
      <c r="AR14" s="152"/>
      <c r="AS14" s="149"/>
      <c r="AT14" s="216" t="s">
        <v>93</v>
      </c>
      <c r="AU14" s="217"/>
      <c r="AV14" s="217"/>
      <c r="AW14" s="217"/>
      <c r="AX14" s="217"/>
      <c r="AY14" s="217"/>
      <c r="AZ14" s="218"/>
      <c r="BA14" s="222" t="s">
        <v>150</v>
      </c>
      <c r="BB14" s="223"/>
      <c r="BC14" s="223"/>
      <c r="BD14" s="223"/>
      <c r="BE14" s="223"/>
      <c r="BF14" s="224"/>
      <c r="BG14" s="148" t="s">
        <v>94</v>
      </c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94" t="s">
        <v>21</v>
      </c>
      <c r="BV14" s="194"/>
      <c r="BW14" s="194"/>
      <c r="BX14" s="194"/>
      <c r="BY14" s="194"/>
      <c r="BZ14" s="194"/>
      <c r="CA14" s="213"/>
      <c r="CB14" s="213"/>
      <c r="CC14" s="213"/>
      <c r="CD14" s="213"/>
    </row>
    <row r="15" spans="1:82" ht="31.5" customHeight="1">
      <c r="A15" s="150"/>
      <c r="B15" s="151"/>
      <c r="C15" s="15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1"/>
      <c r="AP15" s="150"/>
      <c r="AQ15" s="153"/>
      <c r="AR15" s="153"/>
      <c r="AS15" s="151"/>
      <c r="AT15" s="219"/>
      <c r="AU15" s="220"/>
      <c r="AV15" s="220"/>
      <c r="AW15" s="220"/>
      <c r="AX15" s="220"/>
      <c r="AY15" s="220"/>
      <c r="AZ15" s="221"/>
      <c r="BA15" s="225"/>
      <c r="BB15" s="226"/>
      <c r="BC15" s="226"/>
      <c r="BD15" s="226"/>
      <c r="BE15" s="226"/>
      <c r="BF15" s="227"/>
      <c r="BG15" s="150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94"/>
      <c r="BV15" s="194"/>
      <c r="BW15" s="194"/>
      <c r="BX15" s="194"/>
      <c r="BY15" s="194"/>
      <c r="BZ15" s="194"/>
      <c r="CA15" s="214"/>
      <c r="CB15" s="214"/>
      <c r="CC15" s="214"/>
      <c r="CD15" s="214"/>
    </row>
    <row r="16" spans="1:82" ht="12.75">
      <c r="A16" s="97">
        <v>1</v>
      </c>
      <c r="B16" s="98"/>
      <c r="C16" s="97">
        <v>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98"/>
      <c r="AP16" s="97">
        <v>3</v>
      </c>
      <c r="AQ16" s="127"/>
      <c r="AR16" s="127"/>
      <c r="AS16" s="98"/>
      <c r="AT16" s="194">
        <v>4</v>
      </c>
      <c r="AU16" s="208"/>
      <c r="AV16" s="208"/>
      <c r="AW16" s="208"/>
      <c r="AX16" s="208"/>
      <c r="AY16" s="208"/>
      <c r="AZ16" s="208"/>
      <c r="BA16" s="207">
        <v>5</v>
      </c>
      <c r="BB16" s="209"/>
      <c r="BC16" s="209"/>
      <c r="BD16" s="209"/>
      <c r="BE16" s="209"/>
      <c r="BF16" s="209"/>
      <c r="BG16" s="97">
        <v>5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207">
        <v>6</v>
      </c>
      <c r="BV16" s="207"/>
      <c r="BW16" s="207"/>
      <c r="BX16" s="207"/>
      <c r="BY16" s="207"/>
      <c r="BZ16" s="207"/>
      <c r="CA16" s="2"/>
      <c r="CB16" s="2"/>
      <c r="CC16" s="2"/>
      <c r="CD16" s="2"/>
    </row>
    <row r="17" spans="1:82" s="11" customFormat="1" ht="14.25" customHeight="1">
      <c r="A17" s="118">
        <v>1</v>
      </c>
      <c r="B17" s="119"/>
      <c r="C17" s="124" t="s">
        <v>151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  <c r="AP17" s="210">
        <v>212</v>
      </c>
      <c r="AQ17" s="211"/>
      <c r="AR17" s="211"/>
      <c r="AS17" s="212"/>
      <c r="AT17" s="111">
        <v>5</v>
      </c>
      <c r="AU17" s="111"/>
      <c r="AV17" s="111"/>
      <c r="AW17" s="111"/>
      <c r="AX17" s="111"/>
      <c r="AY17" s="111"/>
      <c r="AZ17" s="111"/>
      <c r="BA17" s="111">
        <v>200</v>
      </c>
      <c r="BB17" s="228"/>
      <c r="BC17" s="228"/>
      <c r="BD17" s="228"/>
      <c r="BE17" s="228"/>
      <c r="BF17" s="228"/>
      <c r="BG17" s="118">
        <v>5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201">
        <f>AT17*BA17*BG17</f>
        <v>5000</v>
      </c>
      <c r="BV17" s="201"/>
      <c r="BW17" s="201"/>
      <c r="BX17" s="201"/>
      <c r="BY17" s="201"/>
      <c r="BZ17" s="201"/>
      <c r="CA17" s="12"/>
      <c r="CB17" s="12"/>
      <c r="CC17" s="12"/>
      <c r="CD17" s="12"/>
    </row>
    <row r="18" spans="1:82" s="11" customFormat="1" ht="14.25" customHeight="1">
      <c r="A18" s="86">
        <v>1</v>
      </c>
      <c r="B18" s="87"/>
      <c r="C18" s="88" t="s">
        <v>151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90"/>
      <c r="AP18" s="91">
        <v>212</v>
      </c>
      <c r="AQ18" s="92"/>
      <c r="AR18" s="92"/>
      <c r="AS18" s="93"/>
      <c r="AT18" s="94"/>
      <c r="AU18" s="94"/>
      <c r="AV18" s="94"/>
      <c r="AW18" s="94"/>
      <c r="AX18" s="94"/>
      <c r="AY18" s="94"/>
      <c r="AZ18" s="94"/>
      <c r="BA18" s="94"/>
      <c r="BB18" s="95"/>
      <c r="BC18" s="95"/>
      <c r="BD18" s="95"/>
      <c r="BE18" s="95"/>
      <c r="BF18" s="95"/>
      <c r="BG18" s="8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73">
        <v>0</v>
      </c>
      <c r="BV18" s="73"/>
      <c r="BW18" s="73"/>
      <c r="BX18" s="73"/>
      <c r="BY18" s="73"/>
      <c r="BZ18" s="73"/>
      <c r="CA18" s="12"/>
      <c r="CB18" s="12"/>
      <c r="CC18" s="12"/>
      <c r="CD18" s="12"/>
    </row>
    <row r="19" spans="1:82" ht="13.5" customHeight="1">
      <c r="A19" s="97"/>
      <c r="B19" s="98"/>
      <c r="C19" s="102" t="s">
        <v>11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4"/>
      <c r="AP19" s="102">
        <v>212</v>
      </c>
      <c r="AQ19" s="103"/>
      <c r="AR19" s="103"/>
      <c r="AS19" s="104"/>
      <c r="AT19" s="9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98"/>
      <c r="BG19" s="9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215">
        <f>BU17+BU18</f>
        <v>5000</v>
      </c>
      <c r="BV19" s="215"/>
      <c r="BW19" s="215"/>
      <c r="BX19" s="215"/>
      <c r="BY19" s="215"/>
      <c r="BZ19" s="215"/>
      <c r="CA19" s="2"/>
      <c r="CB19" s="2"/>
      <c r="CC19" s="2"/>
      <c r="CD19" s="2"/>
    </row>
    <row r="20" spans="1:82" ht="14.25" customHeight="1">
      <c r="A20" s="102" t="s">
        <v>13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215">
        <f>BU19</f>
        <v>5000</v>
      </c>
      <c r="BV20" s="215"/>
      <c r="BW20" s="215"/>
      <c r="BX20" s="215"/>
      <c r="BY20" s="215"/>
      <c r="BZ20" s="215"/>
      <c r="CA20" s="2"/>
      <c r="CB20" s="2"/>
      <c r="CC20" s="2"/>
      <c r="CD20" s="2"/>
    </row>
    <row r="21" spans="1:78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2.75">
      <c r="A22" s="147" t="s">
        <v>14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</row>
    <row r="23" spans="1:78" ht="12.75" customHeight="1">
      <c r="A23" s="148" t="s">
        <v>1</v>
      </c>
      <c r="B23" s="149"/>
      <c r="C23" s="148" t="s">
        <v>2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49"/>
      <c r="AP23" s="148" t="s">
        <v>3</v>
      </c>
      <c r="AQ23" s="152"/>
      <c r="AR23" s="152"/>
      <c r="AS23" s="149"/>
      <c r="AT23" s="154" t="s">
        <v>31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6"/>
      <c r="BG23" s="148" t="s">
        <v>33</v>
      </c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49"/>
      <c r="BU23" s="148" t="s">
        <v>21</v>
      </c>
      <c r="BV23" s="152"/>
      <c r="BW23" s="152"/>
      <c r="BX23" s="152"/>
      <c r="BY23" s="152"/>
      <c r="BZ23" s="149"/>
    </row>
    <row r="24" spans="1:78" ht="12.75">
      <c r="A24" s="150"/>
      <c r="B24" s="151"/>
      <c r="C24" s="150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1"/>
      <c r="AP24" s="150"/>
      <c r="AQ24" s="153"/>
      <c r="AR24" s="153"/>
      <c r="AS24" s="151"/>
      <c r="AT24" s="157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9"/>
      <c r="BG24" s="150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1"/>
      <c r="BU24" s="150"/>
      <c r="BV24" s="153"/>
      <c r="BW24" s="153"/>
      <c r="BX24" s="153"/>
      <c r="BY24" s="153"/>
      <c r="BZ24" s="151"/>
    </row>
    <row r="25" spans="1:78" ht="12.75">
      <c r="A25" s="97">
        <v>1</v>
      </c>
      <c r="B25" s="98"/>
      <c r="C25" s="97">
        <v>2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98"/>
      <c r="AP25" s="97">
        <v>3</v>
      </c>
      <c r="AQ25" s="127"/>
      <c r="AR25" s="127"/>
      <c r="AS25" s="98"/>
      <c r="AT25" s="97">
        <v>4</v>
      </c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98"/>
      <c r="BG25" s="97">
        <v>5</v>
      </c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98"/>
      <c r="BU25" s="97" t="s">
        <v>7</v>
      </c>
      <c r="BV25" s="127"/>
      <c r="BW25" s="127"/>
      <c r="BX25" s="127"/>
      <c r="BY25" s="127"/>
      <c r="BZ25" s="98"/>
    </row>
    <row r="26" spans="1:78" ht="14.25" customHeight="1">
      <c r="A26" s="97">
        <v>1</v>
      </c>
      <c r="B26" s="98"/>
      <c r="C26" s="99" t="s">
        <v>96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2">
        <v>213</v>
      </c>
      <c r="AQ26" s="103"/>
      <c r="AR26" s="103"/>
      <c r="AS26" s="104"/>
      <c r="AT26" s="115">
        <f>BU11</f>
        <v>0</v>
      </c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16"/>
      <c r="BG26" s="144">
        <v>0.302</v>
      </c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6"/>
      <c r="BU26" s="105"/>
      <c r="BV26" s="106"/>
      <c r="BW26" s="106"/>
      <c r="BX26" s="106"/>
      <c r="BY26" s="106"/>
      <c r="BZ26" s="107"/>
    </row>
    <row r="27" spans="1:78" ht="12.75">
      <c r="A27" s="97"/>
      <c r="B27" s="98"/>
      <c r="C27" s="286" t="s">
        <v>90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8"/>
      <c r="AP27" s="102">
        <v>213</v>
      </c>
      <c r="AQ27" s="103"/>
      <c r="AR27" s="103"/>
      <c r="AS27" s="104"/>
      <c r="AT27" s="105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7"/>
      <c r="BG27" s="108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269">
        <f>BU26</f>
        <v>0</v>
      </c>
      <c r="BV27" s="270"/>
      <c r="BW27" s="270"/>
      <c r="BX27" s="270"/>
      <c r="BY27" s="270"/>
      <c r="BZ27" s="271"/>
    </row>
    <row r="28" spans="1:78" ht="12.75">
      <c r="A28" s="237"/>
      <c r="B28" s="238"/>
      <c r="C28" s="239" t="s">
        <v>16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278">
        <f>BU27</f>
        <v>0</v>
      </c>
      <c r="BV28" s="279"/>
      <c r="BW28" s="279"/>
      <c r="BX28" s="279"/>
      <c r="BY28" s="279"/>
      <c r="BZ28" s="280"/>
    </row>
    <row r="30" spans="1:78" ht="15" customHeight="1">
      <c r="A30" s="147" t="s">
        <v>34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</row>
    <row r="31" spans="1:78" ht="12.75" customHeight="1">
      <c r="A31" s="148" t="s">
        <v>1</v>
      </c>
      <c r="B31" s="149"/>
      <c r="C31" s="148" t="s">
        <v>2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49"/>
      <c r="AK31" s="148" t="s">
        <v>3</v>
      </c>
      <c r="AL31" s="152"/>
      <c r="AM31" s="152"/>
      <c r="AN31" s="149"/>
      <c r="AO31" s="148" t="s">
        <v>18</v>
      </c>
      <c r="AP31" s="152"/>
      <c r="AQ31" s="152"/>
      <c r="AR31" s="152"/>
      <c r="AS31" s="152"/>
      <c r="AT31" s="149"/>
      <c r="AU31" s="154" t="s">
        <v>35</v>
      </c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6"/>
      <c r="BG31" s="148" t="s">
        <v>36</v>
      </c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48" t="s">
        <v>21</v>
      </c>
      <c r="BV31" s="152"/>
      <c r="BW31" s="152"/>
      <c r="BX31" s="152"/>
      <c r="BY31" s="152"/>
      <c r="BZ31" s="149"/>
    </row>
    <row r="32" spans="1:78" ht="12.75">
      <c r="A32" s="150"/>
      <c r="B32" s="151"/>
      <c r="C32" s="150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1"/>
      <c r="AK32" s="150"/>
      <c r="AL32" s="153"/>
      <c r="AM32" s="153"/>
      <c r="AN32" s="151"/>
      <c r="AO32" s="150"/>
      <c r="AP32" s="153"/>
      <c r="AQ32" s="153"/>
      <c r="AR32" s="153"/>
      <c r="AS32" s="153"/>
      <c r="AT32" s="151"/>
      <c r="AU32" s="157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9"/>
      <c r="BG32" s="150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0"/>
      <c r="BV32" s="153"/>
      <c r="BW32" s="153"/>
      <c r="BX32" s="153"/>
      <c r="BY32" s="153"/>
      <c r="BZ32" s="151"/>
    </row>
    <row r="33" spans="1:78" ht="12.75">
      <c r="A33" s="97">
        <v>1</v>
      </c>
      <c r="B33" s="98"/>
      <c r="C33" s="97">
        <v>2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98"/>
      <c r="AK33" s="97">
        <v>3</v>
      </c>
      <c r="AL33" s="127"/>
      <c r="AM33" s="127"/>
      <c r="AN33" s="98"/>
      <c r="AO33" s="97">
        <v>4</v>
      </c>
      <c r="AP33" s="127"/>
      <c r="AQ33" s="127"/>
      <c r="AR33" s="127"/>
      <c r="AS33" s="127"/>
      <c r="AT33" s="98"/>
      <c r="AU33" s="97">
        <v>5</v>
      </c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98"/>
      <c r="BG33" s="97">
        <v>6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97" t="s">
        <v>30</v>
      </c>
      <c r="BV33" s="127"/>
      <c r="BW33" s="127"/>
      <c r="BX33" s="127"/>
      <c r="BY33" s="127"/>
      <c r="BZ33" s="98"/>
    </row>
    <row r="34" spans="1:78" ht="12.75">
      <c r="A34" s="97">
        <v>1</v>
      </c>
      <c r="B34" s="98"/>
      <c r="C34" s="99" t="s">
        <v>105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K34" s="102">
        <v>221</v>
      </c>
      <c r="AL34" s="103"/>
      <c r="AM34" s="103"/>
      <c r="AN34" s="104"/>
      <c r="AO34" s="97" t="s">
        <v>37</v>
      </c>
      <c r="AP34" s="127"/>
      <c r="AQ34" s="127"/>
      <c r="AR34" s="127"/>
      <c r="AS34" s="127"/>
      <c r="AT34" s="98"/>
      <c r="AU34" s="97">
        <v>12</v>
      </c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98"/>
      <c r="BG34" s="105" t="s">
        <v>233</v>
      </c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15" t="s">
        <v>234</v>
      </c>
      <c r="BV34" s="128"/>
      <c r="BW34" s="128"/>
      <c r="BX34" s="128"/>
      <c r="BY34" s="128"/>
      <c r="BZ34" s="116"/>
    </row>
    <row r="35" spans="1:78" ht="14.25" customHeight="1">
      <c r="A35" s="97"/>
      <c r="B35" s="98"/>
      <c r="C35" s="102" t="s">
        <v>11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102">
        <v>221</v>
      </c>
      <c r="AL35" s="103"/>
      <c r="AM35" s="103"/>
      <c r="AN35" s="104"/>
      <c r="AO35" s="97"/>
      <c r="AP35" s="127"/>
      <c r="AQ35" s="127"/>
      <c r="AR35" s="127"/>
      <c r="AS35" s="127"/>
      <c r="AT35" s="98"/>
      <c r="AU35" s="9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98"/>
      <c r="BG35" s="9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33" t="str">
        <f>BU34</f>
        <v>6050.00</v>
      </c>
      <c r="BV35" s="134"/>
      <c r="BW35" s="134"/>
      <c r="BX35" s="134"/>
      <c r="BY35" s="134"/>
      <c r="BZ35" s="135"/>
    </row>
    <row r="36" spans="1:78" ht="14.25" customHeight="1">
      <c r="A36" s="102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33" t="str">
        <f>BU35</f>
        <v>6050.00</v>
      </c>
      <c r="BV36" s="134"/>
      <c r="BW36" s="134"/>
      <c r="BX36" s="134"/>
      <c r="BY36" s="134"/>
      <c r="BZ36" s="135"/>
    </row>
    <row r="37" spans="1:78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5"/>
      <c r="BV37" s="5"/>
      <c r="BW37" s="5"/>
      <c r="BX37" s="5"/>
      <c r="BY37" s="5"/>
      <c r="BZ37" s="5"/>
    </row>
    <row r="38" spans="1:78" ht="12.75">
      <c r="A38" s="147" t="s">
        <v>67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</row>
    <row r="39" spans="1:83" ht="12.75" customHeight="1">
      <c r="A39" s="148" t="s">
        <v>1</v>
      </c>
      <c r="B39" s="149"/>
      <c r="C39" s="148" t="s">
        <v>2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49"/>
      <c r="AK39" s="148" t="s">
        <v>3</v>
      </c>
      <c r="AL39" s="152"/>
      <c r="AM39" s="152"/>
      <c r="AN39" s="149"/>
      <c r="AO39" s="148" t="s">
        <v>68</v>
      </c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49"/>
      <c r="BE39" s="148" t="s">
        <v>158</v>
      </c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94" t="s">
        <v>21</v>
      </c>
      <c r="BV39" s="194"/>
      <c r="BW39" s="194"/>
      <c r="BX39" s="194"/>
      <c r="BY39" s="194"/>
      <c r="BZ39" s="194"/>
      <c r="CA39" s="213"/>
      <c r="CB39" s="213"/>
      <c r="CC39" s="213"/>
      <c r="CD39" s="213"/>
      <c r="CE39" s="2"/>
    </row>
    <row r="40" spans="1:83" ht="12.75">
      <c r="A40" s="150"/>
      <c r="B40" s="151"/>
      <c r="C40" s="150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1"/>
      <c r="AK40" s="150"/>
      <c r="AL40" s="153"/>
      <c r="AM40" s="153"/>
      <c r="AN40" s="151"/>
      <c r="AO40" s="150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1"/>
      <c r="BE40" s="150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94"/>
      <c r="BV40" s="194"/>
      <c r="BW40" s="194"/>
      <c r="BX40" s="194"/>
      <c r="BY40" s="194"/>
      <c r="BZ40" s="194"/>
      <c r="CA40" s="214"/>
      <c r="CB40" s="214"/>
      <c r="CC40" s="214"/>
      <c r="CD40" s="214"/>
      <c r="CE40" s="2"/>
    </row>
    <row r="41" spans="1:83" ht="12.75" customHeight="1">
      <c r="A41" s="97">
        <v>1</v>
      </c>
      <c r="B41" s="98"/>
      <c r="C41" s="9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98"/>
      <c r="AK41" s="97">
        <v>3</v>
      </c>
      <c r="AL41" s="127"/>
      <c r="AM41" s="127"/>
      <c r="AN41" s="98"/>
      <c r="AO41" s="97">
        <v>4</v>
      </c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98"/>
      <c r="BE41" s="97">
        <v>5</v>
      </c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94">
        <v>6</v>
      </c>
      <c r="BV41" s="194"/>
      <c r="BW41" s="194"/>
      <c r="BX41" s="194"/>
      <c r="BY41" s="194"/>
      <c r="BZ41" s="194"/>
      <c r="CA41" s="2"/>
      <c r="CB41" s="2"/>
      <c r="CC41" s="2"/>
      <c r="CD41" s="2"/>
      <c r="CE41" s="2"/>
    </row>
    <row r="42" spans="1:83" ht="14.25" customHeight="1">
      <c r="A42" s="97">
        <v>1</v>
      </c>
      <c r="B42" s="98"/>
      <c r="C42" s="99" t="s">
        <v>74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102">
        <v>222</v>
      </c>
      <c r="AL42" s="103"/>
      <c r="AM42" s="103"/>
      <c r="AN42" s="104"/>
      <c r="AO42" s="97">
        <v>5</v>
      </c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98"/>
      <c r="BE42" s="97">
        <v>400</v>
      </c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9">
        <f>AO42*BE42</f>
        <v>2000</v>
      </c>
      <c r="BV42" s="129"/>
      <c r="BW42" s="129"/>
      <c r="BX42" s="129"/>
      <c r="BY42" s="129"/>
      <c r="BZ42" s="129"/>
      <c r="CA42" s="2"/>
      <c r="CB42" s="2"/>
      <c r="CC42" s="2"/>
      <c r="CD42" s="2"/>
      <c r="CE42" s="2"/>
    </row>
    <row r="43" spans="1:83" ht="12.75">
      <c r="A43" s="97"/>
      <c r="B43" s="98"/>
      <c r="C43" s="102" t="s">
        <v>90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K43" s="102">
        <v>222</v>
      </c>
      <c r="AL43" s="103"/>
      <c r="AM43" s="103"/>
      <c r="AN43" s="104"/>
      <c r="AO43" s="9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98"/>
      <c r="BE43" s="9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215">
        <f>BU42</f>
        <v>2000</v>
      </c>
      <c r="BV43" s="215"/>
      <c r="BW43" s="215"/>
      <c r="BX43" s="215"/>
      <c r="BY43" s="215"/>
      <c r="BZ43" s="215"/>
      <c r="CA43" s="2"/>
      <c r="CB43" s="2"/>
      <c r="CC43" s="2"/>
      <c r="CD43" s="2"/>
      <c r="CE43" s="2"/>
    </row>
    <row r="44" spans="1:83" ht="12.75">
      <c r="A44" s="102" t="s">
        <v>69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215">
        <f>BU43</f>
        <v>2000</v>
      </c>
      <c r="BV44" s="215"/>
      <c r="BW44" s="215"/>
      <c r="BX44" s="215"/>
      <c r="BY44" s="215"/>
      <c r="BZ44" s="215"/>
      <c r="CA44" s="2"/>
      <c r="CB44" s="2"/>
      <c r="CC44" s="2"/>
      <c r="CD44" s="2"/>
      <c r="CE44" s="2"/>
    </row>
    <row r="45" spans="1:8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10"/>
      <c r="BV45" s="10"/>
      <c r="BW45" s="10"/>
      <c r="BX45" s="10"/>
      <c r="BY45" s="10"/>
      <c r="BZ45" s="10"/>
      <c r="CA45" s="2"/>
      <c r="CB45" s="2"/>
      <c r="CC45" s="2"/>
      <c r="CD45" s="2"/>
      <c r="CE45" s="2"/>
    </row>
    <row r="46" spans="1:78" ht="15.75" customHeight="1">
      <c r="A46" s="147" t="s">
        <v>17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</row>
    <row r="47" spans="1:78" ht="12.75" customHeight="1">
      <c r="A47" s="194" t="s">
        <v>1</v>
      </c>
      <c r="B47" s="194"/>
      <c r="C47" s="194" t="s">
        <v>2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 t="s">
        <v>3</v>
      </c>
      <c r="AL47" s="194"/>
      <c r="AM47" s="194"/>
      <c r="AN47" s="194"/>
      <c r="AO47" s="194" t="s">
        <v>18</v>
      </c>
      <c r="AP47" s="194"/>
      <c r="AQ47" s="194"/>
      <c r="AR47" s="194"/>
      <c r="AS47" s="194"/>
      <c r="AT47" s="194"/>
      <c r="AU47" s="240" t="s">
        <v>19</v>
      </c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194" t="s">
        <v>20</v>
      </c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 t="s">
        <v>21</v>
      </c>
      <c r="BV47" s="194"/>
      <c r="BW47" s="194"/>
      <c r="BX47" s="194"/>
      <c r="BY47" s="194"/>
      <c r="BZ47" s="194"/>
    </row>
    <row r="48" spans="1:78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</row>
    <row r="49" spans="1:78" ht="12.75">
      <c r="A49" s="97">
        <v>1</v>
      </c>
      <c r="B49" s="98"/>
      <c r="C49" s="97">
        <v>2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98"/>
      <c r="AK49" s="97">
        <v>3</v>
      </c>
      <c r="AL49" s="127"/>
      <c r="AM49" s="127"/>
      <c r="AN49" s="98"/>
      <c r="AO49" s="97">
        <v>4</v>
      </c>
      <c r="AP49" s="127"/>
      <c r="AQ49" s="127"/>
      <c r="AR49" s="127"/>
      <c r="AS49" s="127"/>
      <c r="AT49" s="98"/>
      <c r="AU49" s="97">
        <v>5</v>
      </c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98"/>
      <c r="BG49" s="97">
        <v>6</v>
      </c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97" t="s">
        <v>30</v>
      </c>
      <c r="BV49" s="127"/>
      <c r="BW49" s="127"/>
      <c r="BX49" s="127"/>
      <c r="BY49" s="127"/>
      <c r="BZ49" s="98"/>
    </row>
    <row r="50" spans="1:78" ht="12.75">
      <c r="A50" s="97">
        <v>1</v>
      </c>
      <c r="B50" s="98"/>
      <c r="C50" s="99" t="s">
        <v>22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102">
        <v>223</v>
      </c>
      <c r="AL50" s="103"/>
      <c r="AM50" s="103"/>
      <c r="AN50" s="104"/>
      <c r="AO50" s="97" t="s">
        <v>23</v>
      </c>
      <c r="AP50" s="127"/>
      <c r="AQ50" s="127"/>
      <c r="AR50" s="127"/>
      <c r="AS50" s="127"/>
      <c r="AT50" s="98"/>
      <c r="AU50" s="105">
        <v>230.03</v>
      </c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7"/>
      <c r="BG50" s="105">
        <v>2727.64</v>
      </c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5">
        <f>BG50*AU50</f>
        <v>627439.0292</v>
      </c>
      <c r="BV50" s="106"/>
      <c r="BW50" s="106"/>
      <c r="BX50" s="106"/>
      <c r="BY50" s="106"/>
      <c r="BZ50" s="107"/>
    </row>
    <row r="51" spans="1:78" ht="12.75">
      <c r="A51" s="97">
        <v>2</v>
      </c>
      <c r="B51" s="98"/>
      <c r="C51" s="99" t="s">
        <v>24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102">
        <v>223</v>
      </c>
      <c r="AL51" s="103"/>
      <c r="AM51" s="103"/>
      <c r="AN51" s="104"/>
      <c r="AO51" s="97" t="s">
        <v>25</v>
      </c>
      <c r="AP51" s="127"/>
      <c r="AQ51" s="127"/>
      <c r="AR51" s="127"/>
      <c r="AS51" s="127"/>
      <c r="AT51" s="98"/>
      <c r="AU51" s="97">
        <v>201.35</v>
      </c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98"/>
      <c r="BG51" s="105">
        <v>31.37</v>
      </c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5">
        <f>AU51*BG51</f>
        <v>6316.3495</v>
      </c>
      <c r="BV51" s="106"/>
      <c r="BW51" s="106"/>
      <c r="BX51" s="106"/>
      <c r="BY51" s="106"/>
      <c r="BZ51" s="107"/>
    </row>
    <row r="52" spans="1:78" ht="12.75" customHeight="1">
      <c r="A52" s="97">
        <v>3</v>
      </c>
      <c r="B52" s="98"/>
      <c r="C52" s="136" t="s">
        <v>26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8"/>
      <c r="AK52" s="102">
        <v>223</v>
      </c>
      <c r="AL52" s="103"/>
      <c r="AM52" s="103"/>
      <c r="AN52" s="104"/>
      <c r="AO52" s="97" t="s">
        <v>25</v>
      </c>
      <c r="AP52" s="127"/>
      <c r="AQ52" s="127"/>
      <c r="AR52" s="127"/>
      <c r="AS52" s="127"/>
      <c r="AT52" s="98"/>
      <c r="AU52" s="97">
        <v>201.35</v>
      </c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98"/>
      <c r="BG52" s="105">
        <v>29.19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5">
        <f>AU52*BG52</f>
        <v>5877.4065</v>
      </c>
      <c r="BV52" s="106"/>
      <c r="BW52" s="106"/>
      <c r="BX52" s="106"/>
      <c r="BY52" s="106"/>
      <c r="BZ52" s="107"/>
    </row>
    <row r="53" spans="1:78" ht="12.75">
      <c r="A53" s="97">
        <v>4</v>
      </c>
      <c r="B53" s="98"/>
      <c r="C53" s="99" t="s">
        <v>27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102">
        <v>223</v>
      </c>
      <c r="AL53" s="103"/>
      <c r="AM53" s="103"/>
      <c r="AN53" s="104"/>
      <c r="AO53" s="97" t="s">
        <v>28</v>
      </c>
      <c r="AP53" s="127"/>
      <c r="AQ53" s="127"/>
      <c r="AR53" s="127"/>
      <c r="AS53" s="127"/>
      <c r="AT53" s="98"/>
      <c r="AU53" s="97">
        <v>11380</v>
      </c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98"/>
      <c r="BG53" s="105">
        <v>6.6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5">
        <f>AU53*BG53</f>
        <v>75108</v>
      </c>
      <c r="BV53" s="106"/>
      <c r="BW53" s="106"/>
      <c r="BX53" s="106"/>
      <c r="BY53" s="106"/>
      <c r="BZ53" s="107"/>
    </row>
    <row r="54" spans="1:78" ht="12.75">
      <c r="A54" s="97"/>
      <c r="B54" s="98"/>
      <c r="C54" s="102" t="s">
        <v>11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4"/>
      <c r="AK54" s="102">
        <v>223</v>
      </c>
      <c r="AL54" s="103"/>
      <c r="AM54" s="103"/>
      <c r="AN54" s="104"/>
      <c r="AO54" s="97"/>
      <c r="AP54" s="127"/>
      <c r="AQ54" s="127"/>
      <c r="AR54" s="127"/>
      <c r="AS54" s="127"/>
      <c r="AT54" s="98"/>
      <c r="AU54" s="9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98"/>
      <c r="BG54" s="9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269">
        <f>BU50+BU51+BU52+BU53</f>
        <v>714740.7852</v>
      </c>
      <c r="BV54" s="270"/>
      <c r="BW54" s="270"/>
      <c r="BX54" s="270"/>
      <c r="BY54" s="270"/>
      <c r="BZ54" s="271"/>
    </row>
    <row r="55" spans="1:78" ht="15.75" customHeight="1">
      <c r="A55" s="102" t="s">
        <v>29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265">
        <f>BU54</f>
        <v>714740.7852</v>
      </c>
      <c r="BV55" s="266"/>
      <c r="BW55" s="266"/>
      <c r="BX55" s="266"/>
      <c r="BY55" s="266"/>
      <c r="BZ55" s="267"/>
    </row>
    <row r="57" spans="1:78" ht="18.75" customHeight="1">
      <c r="A57" s="147" t="s">
        <v>39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</row>
    <row r="58" spans="1:78" ht="12.75" customHeight="1">
      <c r="A58" s="241" t="s">
        <v>1</v>
      </c>
      <c r="B58" s="243"/>
      <c r="C58" s="241" t="s">
        <v>2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3"/>
      <c r="AK58" s="241" t="s">
        <v>3</v>
      </c>
      <c r="AL58" s="242"/>
      <c r="AM58" s="242"/>
      <c r="AN58" s="243"/>
      <c r="AO58" s="241" t="s">
        <v>18</v>
      </c>
      <c r="AP58" s="242"/>
      <c r="AQ58" s="242"/>
      <c r="AR58" s="242"/>
      <c r="AS58" s="242"/>
      <c r="AT58" s="243"/>
      <c r="AU58" s="259" t="s">
        <v>35</v>
      </c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1"/>
      <c r="BG58" s="241" t="s">
        <v>40</v>
      </c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1" t="s">
        <v>21</v>
      </c>
      <c r="BV58" s="242"/>
      <c r="BW58" s="242"/>
      <c r="BX58" s="242"/>
      <c r="BY58" s="242"/>
      <c r="BZ58" s="243"/>
    </row>
    <row r="59" spans="1:78" ht="12.75">
      <c r="A59" s="244"/>
      <c r="B59" s="246"/>
      <c r="C59" s="244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6"/>
      <c r="AK59" s="244"/>
      <c r="AL59" s="245"/>
      <c r="AM59" s="245"/>
      <c r="AN59" s="246"/>
      <c r="AO59" s="244"/>
      <c r="AP59" s="245"/>
      <c r="AQ59" s="245"/>
      <c r="AR59" s="245"/>
      <c r="AS59" s="245"/>
      <c r="AT59" s="246"/>
      <c r="AU59" s="262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4"/>
      <c r="BG59" s="244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4"/>
      <c r="BV59" s="245"/>
      <c r="BW59" s="245"/>
      <c r="BX59" s="245"/>
      <c r="BY59" s="245"/>
      <c r="BZ59" s="246"/>
    </row>
    <row r="60" spans="1:78" ht="12.75">
      <c r="A60" s="118">
        <v>1</v>
      </c>
      <c r="B60" s="119"/>
      <c r="C60" s="118">
        <v>2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19"/>
      <c r="AK60" s="118">
        <v>3</v>
      </c>
      <c r="AL60" s="123"/>
      <c r="AM60" s="123"/>
      <c r="AN60" s="119"/>
      <c r="AO60" s="118">
        <v>4</v>
      </c>
      <c r="AP60" s="123"/>
      <c r="AQ60" s="123"/>
      <c r="AR60" s="123"/>
      <c r="AS60" s="123"/>
      <c r="AT60" s="119"/>
      <c r="AU60" s="118">
        <v>5</v>
      </c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19"/>
      <c r="BG60" s="118">
        <v>6</v>
      </c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18" t="s">
        <v>30</v>
      </c>
      <c r="BV60" s="123"/>
      <c r="BW60" s="123"/>
      <c r="BX60" s="123"/>
      <c r="BY60" s="123"/>
      <c r="BZ60" s="119"/>
    </row>
    <row r="61" spans="1:82" ht="12.75" customHeight="1">
      <c r="A61" s="97">
        <v>1</v>
      </c>
      <c r="B61" s="98"/>
      <c r="C61" s="136" t="s">
        <v>44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8"/>
      <c r="AK61" s="210">
        <v>225</v>
      </c>
      <c r="AL61" s="211"/>
      <c r="AM61" s="211"/>
      <c r="AN61" s="212"/>
      <c r="AO61" s="97" t="s">
        <v>37</v>
      </c>
      <c r="AP61" s="127"/>
      <c r="AQ61" s="127"/>
      <c r="AR61" s="127"/>
      <c r="AS61" s="127"/>
      <c r="AT61" s="98"/>
      <c r="AU61" s="97">
        <v>4</v>
      </c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98"/>
      <c r="BG61" s="115">
        <v>1912</v>
      </c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9">
        <f aca="true" t="shared" si="0" ref="BU61:BU66">AU61*BG61</f>
        <v>7648</v>
      </c>
      <c r="BV61" s="129"/>
      <c r="BW61" s="129"/>
      <c r="BX61" s="129"/>
      <c r="BY61" s="129"/>
      <c r="BZ61" s="129"/>
      <c r="CA61" s="2"/>
      <c r="CB61" s="2"/>
      <c r="CC61" s="2"/>
      <c r="CD61" s="2"/>
    </row>
    <row r="62" spans="1:82" ht="12.75" customHeight="1">
      <c r="A62" s="97">
        <v>2</v>
      </c>
      <c r="B62" s="98"/>
      <c r="C62" s="136" t="s">
        <v>70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8"/>
      <c r="AK62" s="210">
        <v>225</v>
      </c>
      <c r="AL62" s="211"/>
      <c r="AM62" s="211"/>
      <c r="AN62" s="212"/>
      <c r="AO62" s="97" t="s">
        <v>43</v>
      </c>
      <c r="AP62" s="127"/>
      <c r="AQ62" s="127"/>
      <c r="AR62" s="127"/>
      <c r="AS62" s="127"/>
      <c r="AT62" s="98"/>
      <c r="AU62" s="97">
        <v>4</v>
      </c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98"/>
      <c r="BG62" s="115">
        <v>764.91</v>
      </c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9">
        <f>BG62*AU62</f>
        <v>3059.64</v>
      </c>
      <c r="BV62" s="129"/>
      <c r="BW62" s="129"/>
      <c r="BX62" s="129"/>
      <c r="BY62" s="129"/>
      <c r="BZ62" s="129"/>
      <c r="CA62" s="2"/>
      <c r="CB62" s="2"/>
      <c r="CC62" s="2"/>
      <c r="CD62" s="2"/>
    </row>
    <row r="63" spans="1:82" ht="12.75" customHeight="1">
      <c r="A63" s="97">
        <v>3</v>
      </c>
      <c r="B63" s="98"/>
      <c r="C63" s="136" t="s">
        <v>42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8"/>
      <c r="AK63" s="210">
        <v>225</v>
      </c>
      <c r="AL63" s="211"/>
      <c r="AM63" s="211"/>
      <c r="AN63" s="212"/>
      <c r="AO63" s="97" t="s">
        <v>37</v>
      </c>
      <c r="AP63" s="127"/>
      <c r="AQ63" s="127"/>
      <c r="AR63" s="127"/>
      <c r="AS63" s="127"/>
      <c r="AT63" s="98"/>
      <c r="AU63" s="97">
        <v>1</v>
      </c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98"/>
      <c r="BG63" s="115">
        <v>4000</v>
      </c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9">
        <f t="shared" si="0"/>
        <v>4000</v>
      </c>
      <c r="BV63" s="129"/>
      <c r="BW63" s="129"/>
      <c r="BX63" s="129"/>
      <c r="BY63" s="129"/>
      <c r="BZ63" s="129"/>
      <c r="CA63" s="2"/>
      <c r="CB63" s="2"/>
      <c r="CC63" s="2"/>
      <c r="CD63" s="2"/>
    </row>
    <row r="64" spans="1:82" ht="12.75" customHeight="1">
      <c r="A64" s="97">
        <v>4</v>
      </c>
      <c r="B64" s="98"/>
      <c r="C64" s="124" t="s">
        <v>201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6"/>
      <c r="AK64" s="210">
        <v>225</v>
      </c>
      <c r="AL64" s="211"/>
      <c r="AM64" s="211"/>
      <c r="AN64" s="212"/>
      <c r="AO64" s="118" t="s">
        <v>71</v>
      </c>
      <c r="AP64" s="123"/>
      <c r="AQ64" s="123"/>
      <c r="AR64" s="123"/>
      <c r="AS64" s="123"/>
      <c r="AT64" s="119"/>
      <c r="AU64" s="118">
        <v>1</v>
      </c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19"/>
      <c r="BG64" s="195">
        <v>30000</v>
      </c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29">
        <f t="shared" si="0"/>
        <v>30000</v>
      </c>
      <c r="BV64" s="129"/>
      <c r="BW64" s="129"/>
      <c r="BX64" s="129"/>
      <c r="BY64" s="129"/>
      <c r="BZ64" s="129"/>
      <c r="CA64" s="2"/>
      <c r="CB64" s="2"/>
      <c r="CC64" s="2"/>
      <c r="CD64" s="2"/>
    </row>
    <row r="65" spans="1:82" ht="12.75" customHeight="1">
      <c r="A65" s="97">
        <v>5</v>
      </c>
      <c r="B65" s="98"/>
      <c r="C65" s="124" t="s">
        <v>122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6"/>
      <c r="AK65" s="210">
        <v>225</v>
      </c>
      <c r="AL65" s="211"/>
      <c r="AM65" s="211"/>
      <c r="AN65" s="212"/>
      <c r="AO65" s="118" t="s">
        <v>37</v>
      </c>
      <c r="AP65" s="123"/>
      <c r="AQ65" s="123"/>
      <c r="AR65" s="123"/>
      <c r="AS65" s="123"/>
      <c r="AT65" s="119"/>
      <c r="AU65" s="118">
        <v>1</v>
      </c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19"/>
      <c r="BG65" s="195">
        <v>2000</v>
      </c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29">
        <f t="shared" si="0"/>
        <v>2000</v>
      </c>
      <c r="BV65" s="129"/>
      <c r="BW65" s="129"/>
      <c r="BX65" s="129"/>
      <c r="BY65" s="129"/>
      <c r="BZ65" s="129"/>
      <c r="CA65" s="2"/>
      <c r="CB65" s="2"/>
      <c r="CC65" s="2"/>
      <c r="CD65" s="2"/>
    </row>
    <row r="66" spans="1:82" ht="12.75" customHeight="1">
      <c r="A66" s="97">
        <v>7</v>
      </c>
      <c r="B66" s="98"/>
      <c r="C66" s="99" t="s">
        <v>242</v>
      </c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8"/>
      <c r="AK66" s="210">
        <v>225</v>
      </c>
      <c r="AL66" s="211"/>
      <c r="AM66" s="211"/>
      <c r="AN66" s="212"/>
      <c r="AO66" s="97" t="s">
        <v>37</v>
      </c>
      <c r="AP66" s="127"/>
      <c r="AQ66" s="127"/>
      <c r="AR66" s="127"/>
      <c r="AS66" s="127"/>
      <c r="AT66" s="98"/>
      <c r="AU66" s="97">
        <v>1</v>
      </c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98"/>
      <c r="BG66" s="115">
        <v>4000</v>
      </c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9">
        <f t="shared" si="0"/>
        <v>4000</v>
      </c>
      <c r="BV66" s="129"/>
      <c r="BW66" s="129"/>
      <c r="BX66" s="129"/>
      <c r="BY66" s="129"/>
      <c r="BZ66" s="129"/>
      <c r="CA66" s="2"/>
      <c r="CB66" s="2"/>
      <c r="CC66" s="2"/>
      <c r="CD66" s="2"/>
    </row>
    <row r="67" spans="1:82" ht="12.75" customHeight="1">
      <c r="A67" s="97">
        <v>8</v>
      </c>
      <c r="B67" s="98"/>
      <c r="C67" s="99" t="s">
        <v>252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210">
        <v>225</v>
      </c>
      <c r="AL67" s="211"/>
      <c r="AM67" s="211"/>
      <c r="AN67" s="212"/>
      <c r="AO67" s="35"/>
      <c r="AP67" s="207" t="s">
        <v>41</v>
      </c>
      <c r="AQ67" s="207"/>
      <c r="AR67" s="207"/>
      <c r="AS67" s="207"/>
      <c r="AT67" s="207"/>
      <c r="AU67" s="207">
        <v>1</v>
      </c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129">
        <v>500</v>
      </c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15">
        <f>BG67*AU67</f>
        <v>500</v>
      </c>
      <c r="BV67" s="128"/>
      <c r="BW67" s="128"/>
      <c r="BX67" s="128"/>
      <c r="BY67" s="128"/>
      <c r="BZ67" s="116"/>
      <c r="CA67" s="2"/>
      <c r="CB67" s="2"/>
      <c r="CC67" s="2"/>
      <c r="CD67" s="2"/>
    </row>
    <row r="68" spans="1:78" ht="13.5" customHeight="1">
      <c r="A68" s="97"/>
      <c r="B68" s="98"/>
      <c r="C68" s="102" t="s">
        <v>97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4"/>
      <c r="AK68" s="102">
        <v>225</v>
      </c>
      <c r="AL68" s="103"/>
      <c r="AM68" s="103"/>
      <c r="AN68" s="104"/>
      <c r="AO68" s="9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6"/>
      <c r="BU68" s="133">
        <f>SUM(BU61:BU67)</f>
        <v>51207.64</v>
      </c>
      <c r="BV68" s="134"/>
      <c r="BW68" s="134"/>
      <c r="BX68" s="134"/>
      <c r="BY68" s="134"/>
      <c r="BZ68" s="135"/>
    </row>
    <row r="69" spans="1:78" ht="14.25" customHeight="1">
      <c r="A69" s="210" t="s">
        <v>45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47">
        <f>BU68</f>
        <v>51207.64</v>
      </c>
      <c r="BV69" s="248"/>
      <c r="BW69" s="248"/>
      <c r="BX69" s="248"/>
      <c r="BY69" s="248"/>
      <c r="BZ69" s="249"/>
    </row>
    <row r="70" ht="12.75" customHeight="1"/>
    <row r="71" spans="1:78" ht="16.5" customHeight="1">
      <c r="A71" s="147" t="s">
        <v>46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</row>
    <row r="72" spans="1:78" ht="12.75">
      <c r="A72" s="148" t="s">
        <v>1</v>
      </c>
      <c r="B72" s="149"/>
      <c r="C72" s="148" t="s">
        <v>2</v>
      </c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49"/>
      <c r="AK72" s="148" t="s">
        <v>3</v>
      </c>
      <c r="AL72" s="152"/>
      <c r="AM72" s="152"/>
      <c r="AN72" s="149"/>
      <c r="AO72" s="148" t="s">
        <v>18</v>
      </c>
      <c r="AP72" s="152"/>
      <c r="AQ72" s="152"/>
      <c r="AR72" s="152"/>
      <c r="AS72" s="152"/>
      <c r="AT72" s="149"/>
      <c r="AU72" s="154" t="s">
        <v>35</v>
      </c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6"/>
      <c r="BG72" s="148" t="s">
        <v>40</v>
      </c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48" t="s">
        <v>21</v>
      </c>
      <c r="BV72" s="152"/>
      <c r="BW72" s="152"/>
      <c r="BX72" s="152"/>
      <c r="BY72" s="152"/>
      <c r="BZ72" s="149"/>
    </row>
    <row r="73" spans="1:78" ht="12.75">
      <c r="A73" s="150"/>
      <c r="B73" s="151"/>
      <c r="C73" s="150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1"/>
      <c r="AK73" s="150"/>
      <c r="AL73" s="153"/>
      <c r="AM73" s="153"/>
      <c r="AN73" s="151"/>
      <c r="AO73" s="150"/>
      <c r="AP73" s="153"/>
      <c r="AQ73" s="153"/>
      <c r="AR73" s="153"/>
      <c r="AS73" s="153"/>
      <c r="AT73" s="151"/>
      <c r="AU73" s="157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9"/>
      <c r="BG73" s="150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0"/>
      <c r="BV73" s="153"/>
      <c r="BW73" s="153"/>
      <c r="BX73" s="153"/>
      <c r="BY73" s="153"/>
      <c r="BZ73" s="151"/>
    </row>
    <row r="74" spans="1:78" ht="12.75">
      <c r="A74" s="97">
        <v>1</v>
      </c>
      <c r="B74" s="98"/>
      <c r="C74" s="97">
        <v>2</v>
      </c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98"/>
      <c r="AK74" s="97">
        <v>3</v>
      </c>
      <c r="AL74" s="127"/>
      <c r="AM74" s="127"/>
      <c r="AN74" s="98"/>
      <c r="AO74" s="97">
        <v>4</v>
      </c>
      <c r="AP74" s="127"/>
      <c r="AQ74" s="127"/>
      <c r="AR74" s="127"/>
      <c r="AS74" s="127"/>
      <c r="AT74" s="98"/>
      <c r="AU74" s="97">
        <v>5</v>
      </c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98"/>
      <c r="BG74" s="97">
        <v>6</v>
      </c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97" t="s">
        <v>30</v>
      </c>
      <c r="BV74" s="127"/>
      <c r="BW74" s="127"/>
      <c r="BX74" s="127"/>
      <c r="BY74" s="127"/>
      <c r="BZ74" s="98"/>
    </row>
    <row r="75" spans="1:78" ht="12.75" customHeight="1">
      <c r="A75" s="118"/>
      <c r="B75" s="119"/>
      <c r="C75" s="118" t="s">
        <v>100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19"/>
    </row>
    <row r="76" spans="1:82" ht="12.75" customHeight="1">
      <c r="A76" s="97">
        <v>1</v>
      </c>
      <c r="B76" s="98"/>
      <c r="C76" s="136" t="s">
        <v>48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8"/>
      <c r="AK76" s="97">
        <v>226</v>
      </c>
      <c r="AL76" s="127"/>
      <c r="AM76" s="127"/>
      <c r="AN76" s="98"/>
      <c r="AO76" s="97" t="s">
        <v>37</v>
      </c>
      <c r="AP76" s="127"/>
      <c r="AQ76" s="127"/>
      <c r="AR76" s="127"/>
      <c r="AS76" s="127"/>
      <c r="AT76" s="98"/>
      <c r="AU76" s="97">
        <v>12</v>
      </c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98"/>
      <c r="BG76" s="115">
        <v>1200</v>
      </c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9">
        <f>AU76*BG76</f>
        <v>14400</v>
      </c>
      <c r="BV76" s="129"/>
      <c r="BW76" s="129"/>
      <c r="BX76" s="129"/>
      <c r="BY76" s="129"/>
      <c r="BZ76" s="129"/>
      <c r="CA76" s="2"/>
      <c r="CB76" s="2"/>
      <c r="CC76" s="2"/>
      <c r="CD76" s="2"/>
    </row>
    <row r="77" spans="1:82" ht="24" customHeight="1">
      <c r="A77" s="97">
        <v>2</v>
      </c>
      <c r="B77" s="98"/>
      <c r="C77" s="136" t="s">
        <v>149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8"/>
      <c r="AK77" s="97">
        <v>226</v>
      </c>
      <c r="AL77" s="127"/>
      <c r="AM77" s="127"/>
      <c r="AN77" s="98"/>
      <c r="AO77" s="97" t="s">
        <v>41</v>
      </c>
      <c r="AP77" s="127"/>
      <c r="AQ77" s="127"/>
      <c r="AR77" s="127"/>
      <c r="AS77" s="127"/>
      <c r="AT77" s="98"/>
      <c r="AU77" s="97">
        <v>6</v>
      </c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98"/>
      <c r="BG77" s="115">
        <v>1400</v>
      </c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9">
        <f aca="true" t="shared" si="1" ref="BU77:BU84">AU77*BG77</f>
        <v>8400</v>
      </c>
      <c r="BV77" s="129"/>
      <c r="BW77" s="129"/>
      <c r="BX77" s="129"/>
      <c r="BY77" s="129"/>
      <c r="BZ77" s="129"/>
      <c r="CA77" s="2"/>
      <c r="CB77" s="2"/>
      <c r="CC77" s="2"/>
      <c r="CD77" s="2"/>
    </row>
    <row r="78" spans="1:83" ht="15.75" customHeight="1">
      <c r="A78" s="118">
        <v>3</v>
      </c>
      <c r="B78" s="119"/>
      <c r="C78" s="124" t="s">
        <v>179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118">
        <v>226</v>
      </c>
      <c r="AL78" s="123"/>
      <c r="AM78" s="123"/>
      <c r="AN78" s="119"/>
      <c r="AO78" s="118" t="s">
        <v>71</v>
      </c>
      <c r="AP78" s="123"/>
      <c r="AQ78" s="123"/>
      <c r="AR78" s="123"/>
      <c r="AS78" s="123"/>
      <c r="AT78" s="119"/>
      <c r="AU78" s="118">
        <v>1</v>
      </c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19"/>
      <c r="BG78" s="118">
        <v>20000</v>
      </c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19"/>
      <c r="BU78" s="195">
        <f t="shared" si="1"/>
        <v>20000</v>
      </c>
      <c r="BV78" s="196"/>
      <c r="BW78" s="196"/>
      <c r="BX78" s="196"/>
      <c r="BY78" s="196"/>
      <c r="BZ78" s="197"/>
      <c r="CA78" s="2"/>
      <c r="CB78" s="2"/>
      <c r="CC78" s="2"/>
      <c r="CD78" s="2"/>
      <c r="CE78" s="2"/>
    </row>
    <row r="79" spans="1:82" ht="14.25" customHeight="1">
      <c r="A79" s="97">
        <v>4</v>
      </c>
      <c r="B79" s="98"/>
      <c r="C79" s="99" t="s">
        <v>107</v>
      </c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8"/>
      <c r="AK79" s="97">
        <v>226</v>
      </c>
      <c r="AL79" s="127"/>
      <c r="AM79" s="127"/>
      <c r="AN79" s="98"/>
      <c r="AO79" s="97" t="s">
        <v>47</v>
      </c>
      <c r="AP79" s="127"/>
      <c r="AQ79" s="127"/>
      <c r="AR79" s="127"/>
      <c r="AS79" s="127"/>
      <c r="AT79" s="98"/>
      <c r="AU79" s="97">
        <v>14</v>
      </c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98"/>
      <c r="BG79" s="115">
        <v>1297</v>
      </c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9">
        <f>AU79*BG79</f>
        <v>18158</v>
      </c>
      <c r="BV79" s="129"/>
      <c r="BW79" s="129"/>
      <c r="BX79" s="129"/>
      <c r="BY79" s="129"/>
      <c r="BZ79" s="129"/>
      <c r="CA79" s="2"/>
      <c r="CB79" s="2"/>
      <c r="CC79" s="2"/>
      <c r="CD79" s="2"/>
    </row>
    <row r="80" spans="1:82" ht="14.25" customHeight="1">
      <c r="A80" s="97">
        <v>5</v>
      </c>
      <c r="B80" s="98"/>
      <c r="C80" s="99" t="s">
        <v>243</v>
      </c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8"/>
      <c r="AK80" s="97">
        <v>226</v>
      </c>
      <c r="AL80" s="127"/>
      <c r="AM80" s="127"/>
      <c r="AN80" s="98"/>
      <c r="AO80" s="97" t="s">
        <v>47</v>
      </c>
      <c r="AP80" s="127"/>
      <c r="AQ80" s="127"/>
      <c r="AR80" s="127"/>
      <c r="AS80" s="127"/>
      <c r="AT80" s="98"/>
      <c r="AU80" s="97">
        <v>1</v>
      </c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98"/>
      <c r="BG80" s="115">
        <v>2000</v>
      </c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9">
        <f>AU80*BG80</f>
        <v>2000</v>
      </c>
      <c r="BV80" s="129"/>
      <c r="BW80" s="129"/>
      <c r="BX80" s="129"/>
      <c r="BY80" s="129"/>
      <c r="BZ80" s="129"/>
      <c r="CA80" s="2"/>
      <c r="CB80" s="2"/>
      <c r="CC80" s="2"/>
      <c r="CD80" s="2"/>
    </row>
    <row r="81" spans="1:82" ht="13.5" customHeight="1" hidden="1">
      <c r="A81" s="97">
        <v>4</v>
      </c>
      <c r="B81" s="98"/>
      <c r="C81" s="99" t="s">
        <v>106</v>
      </c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8"/>
      <c r="AK81" s="97">
        <v>226</v>
      </c>
      <c r="AL81" s="127"/>
      <c r="AM81" s="127"/>
      <c r="AN81" s="98"/>
      <c r="AO81" s="97" t="s">
        <v>71</v>
      </c>
      <c r="AP81" s="127"/>
      <c r="AQ81" s="127"/>
      <c r="AR81" s="127"/>
      <c r="AS81" s="127"/>
      <c r="AT81" s="98"/>
      <c r="AU81" s="97">
        <v>1</v>
      </c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98"/>
      <c r="BG81" s="115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9">
        <f t="shared" si="1"/>
        <v>0</v>
      </c>
      <c r="BV81" s="129"/>
      <c r="BW81" s="129"/>
      <c r="BX81" s="129"/>
      <c r="BY81" s="129"/>
      <c r="BZ81" s="129"/>
      <c r="CA81" s="2"/>
      <c r="CB81" s="2"/>
      <c r="CC81" s="2"/>
      <c r="CD81" s="2"/>
    </row>
    <row r="82" spans="1:83" ht="0.75" customHeight="1" hidden="1">
      <c r="A82" s="97">
        <v>7</v>
      </c>
      <c r="B82" s="98"/>
      <c r="C82" s="136" t="s">
        <v>108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8"/>
      <c r="AK82" s="97">
        <v>226</v>
      </c>
      <c r="AL82" s="127"/>
      <c r="AM82" s="127"/>
      <c r="AN82" s="98"/>
      <c r="AO82" s="97" t="s">
        <v>47</v>
      </c>
      <c r="AP82" s="127"/>
      <c r="AQ82" s="127"/>
      <c r="AR82" s="127"/>
      <c r="AS82" s="127"/>
      <c r="AT82" s="98"/>
      <c r="AU82" s="9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98"/>
      <c r="BG82" s="105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29">
        <f t="shared" si="1"/>
        <v>0</v>
      </c>
      <c r="BV82" s="129"/>
      <c r="BW82" s="129"/>
      <c r="BX82" s="129"/>
      <c r="BY82" s="129"/>
      <c r="BZ82" s="129"/>
      <c r="CA82" s="2"/>
      <c r="CB82" s="2"/>
      <c r="CC82" s="2"/>
      <c r="CD82" s="2"/>
      <c r="CE82" s="2"/>
    </row>
    <row r="83" spans="1:83" ht="15" customHeight="1">
      <c r="A83" s="130">
        <v>6</v>
      </c>
      <c r="B83" s="132"/>
      <c r="C83" s="141" t="s">
        <v>166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3"/>
      <c r="AK83" s="97">
        <v>226</v>
      </c>
      <c r="AL83" s="127"/>
      <c r="AM83" s="127"/>
      <c r="AN83" s="98"/>
      <c r="AO83" s="130" t="s">
        <v>47</v>
      </c>
      <c r="AP83" s="131"/>
      <c r="AQ83" s="131"/>
      <c r="AR83" s="131"/>
      <c r="AS83" s="131"/>
      <c r="AT83" s="132"/>
      <c r="AU83" s="130">
        <v>1</v>
      </c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2"/>
      <c r="BG83" s="139">
        <v>1400</v>
      </c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29">
        <f t="shared" si="1"/>
        <v>1400</v>
      </c>
      <c r="BV83" s="129"/>
      <c r="BW83" s="129"/>
      <c r="BX83" s="129"/>
      <c r="BY83" s="129"/>
      <c r="BZ83" s="129"/>
      <c r="CA83" s="2"/>
      <c r="CB83" s="2"/>
      <c r="CC83" s="2"/>
      <c r="CD83" s="2"/>
      <c r="CE83" s="2"/>
    </row>
    <row r="84" spans="1:83" ht="15.75" customHeight="1">
      <c r="A84" s="97">
        <v>7</v>
      </c>
      <c r="B84" s="98"/>
      <c r="C84" s="136" t="s">
        <v>235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8"/>
      <c r="AK84" s="97">
        <v>226</v>
      </c>
      <c r="AL84" s="127"/>
      <c r="AM84" s="127"/>
      <c r="AN84" s="98"/>
      <c r="AO84" s="97" t="s">
        <v>71</v>
      </c>
      <c r="AP84" s="127"/>
      <c r="AQ84" s="127"/>
      <c r="AR84" s="127"/>
      <c r="AS84" s="127"/>
      <c r="AT84" s="98"/>
      <c r="AU84" s="97">
        <v>12</v>
      </c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98"/>
      <c r="BG84" s="97">
        <v>1200</v>
      </c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9">
        <f t="shared" si="1"/>
        <v>14400</v>
      </c>
      <c r="BV84" s="129"/>
      <c r="BW84" s="129"/>
      <c r="BX84" s="129"/>
      <c r="BY84" s="129"/>
      <c r="BZ84" s="129"/>
      <c r="CA84" s="2"/>
      <c r="CB84" s="2"/>
      <c r="CC84" s="2"/>
      <c r="CD84" s="2"/>
      <c r="CE84" s="2"/>
    </row>
    <row r="85" spans="1:83" ht="12.75" hidden="1">
      <c r="A85" s="97">
        <v>9</v>
      </c>
      <c r="B85" s="98"/>
      <c r="C85" s="136" t="s">
        <v>109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8"/>
      <c r="AK85" s="97">
        <v>226</v>
      </c>
      <c r="AL85" s="127"/>
      <c r="AM85" s="127"/>
      <c r="AN85" s="98"/>
      <c r="AO85" s="97" t="s">
        <v>71</v>
      </c>
      <c r="AP85" s="127"/>
      <c r="AQ85" s="127"/>
      <c r="AR85" s="127"/>
      <c r="AS85" s="127"/>
      <c r="AT85" s="98"/>
      <c r="AU85" s="9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98"/>
      <c r="BG85" s="9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9">
        <f>AU85*BG85</f>
        <v>0</v>
      </c>
      <c r="BV85" s="129"/>
      <c r="BW85" s="129"/>
      <c r="BX85" s="129"/>
      <c r="BY85" s="129"/>
      <c r="BZ85" s="129"/>
      <c r="CA85" s="2"/>
      <c r="CB85" s="2"/>
      <c r="CC85" s="2"/>
      <c r="CD85" s="2"/>
      <c r="CE85" s="2"/>
    </row>
    <row r="86" spans="1:78" s="11" customFormat="1" ht="0.75" customHeight="1" hidden="1">
      <c r="A86" s="118">
        <v>7</v>
      </c>
      <c r="B86" s="119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2"/>
      <c r="AK86" s="118">
        <v>226</v>
      </c>
      <c r="AL86" s="123"/>
      <c r="AM86" s="123"/>
      <c r="AN86" s="119"/>
      <c r="AO86" s="118" t="s">
        <v>37</v>
      </c>
      <c r="AP86" s="123"/>
      <c r="AQ86" s="123"/>
      <c r="AR86" s="123"/>
      <c r="AS86" s="123"/>
      <c r="AT86" s="119"/>
      <c r="AU86" s="118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19"/>
      <c r="BG86" s="198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200"/>
      <c r="BU86" s="195">
        <f>AU86*BG86</f>
        <v>0</v>
      </c>
      <c r="BV86" s="196"/>
      <c r="BW86" s="196"/>
      <c r="BX86" s="196"/>
      <c r="BY86" s="196"/>
      <c r="BZ86" s="197"/>
    </row>
    <row r="87" spans="1:83" ht="14.25" customHeight="1" hidden="1">
      <c r="A87" s="130">
        <v>8</v>
      </c>
      <c r="B87" s="132"/>
      <c r="C87" s="141" t="s">
        <v>127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3"/>
      <c r="AK87" s="97">
        <v>226</v>
      </c>
      <c r="AL87" s="127"/>
      <c r="AM87" s="127"/>
      <c r="AN87" s="98"/>
      <c r="AO87" s="130" t="s">
        <v>41</v>
      </c>
      <c r="AP87" s="131"/>
      <c r="AQ87" s="131"/>
      <c r="AR87" s="131"/>
      <c r="AS87" s="131"/>
      <c r="AT87" s="132"/>
      <c r="AU87" s="130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2"/>
      <c r="BG87" s="130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289">
        <f>AU87*BG87</f>
        <v>0</v>
      </c>
      <c r="BV87" s="289"/>
      <c r="BW87" s="289"/>
      <c r="BX87" s="289"/>
      <c r="BY87" s="289"/>
      <c r="BZ87" s="289"/>
      <c r="CA87" s="2"/>
      <c r="CB87" s="2"/>
      <c r="CC87" s="2"/>
      <c r="CD87" s="2"/>
      <c r="CE87" s="2"/>
    </row>
    <row r="88" spans="1:83" ht="14.25" customHeight="1">
      <c r="A88" s="130">
        <v>8</v>
      </c>
      <c r="B88" s="132"/>
      <c r="C88" s="141" t="s">
        <v>251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3"/>
      <c r="AK88" s="97">
        <v>226</v>
      </c>
      <c r="AL88" s="127"/>
      <c r="AM88" s="127"/>
      <c r="AN88" s="98"/>
      <c r="AO88" s="36"/>
      <c r="AP88" s="130" t="s">
        <v>71</v>
      </c>
      <c r="AQ88" s="131"/>
      <c r="AR88" s="131"/>
      <c r="AS88" s="131"/>
      <c r="AT88" s="132"/>
      <c r="AU88" s="130">
        <v>14</v>
      </c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2"/>
      <c r="BG88" s="130">
        <v>374</v>
      </c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2"/>
      <c r="BU88" s="139">
        <f>BG88*AU88</f>
        <v>5236</v>
      </c>
      <c r="BV88" s="140"/>
      <c r="BW88" s="140"/>
      <c r="BX88" s="140"/>
      <c r="BY88" s="140"/>
      <c r="BZ88" s="302"/>
      <c r="CA88" s="2"/>
      <c r="CB88" s="2"/>
      <c r="CC88" s="2"/>
      <c r="CD88" s="2"/>
      <c r="CE88" s="2"/>
    </row>
    <row r="89" spans="1:78" ht="13.5" customHeight="1">
      <c r="A89" s="115"/>
      <c r="B89" s="116"/>
      <c r="C89" s="102" t="s">
        <v>90</v>
      </c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4"/>
      <c r="BU89" s="133">
        <f>SUM(BU76:BU88)</f>
        <v>83994</v>
      </c>
      <c r="BV89" s="134"/>
      <c r="BW89" s="134"/>
      <c r="BX89" s="134"/>
      <c r="BY89" s="134"/>
      <c r="BZ89" s="135"/>
    </row>
    <row r="90" spans="1:78" ht="12.75" customHeight="1">
      <c r="A90" s="118"/>
      <c r="B90" s="119"/>
      <c r="C90" s="118" t="s">
        <v>159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19"/>
    </row>
    <row r="91" spans="1:82" ht="14.25" customHeight="1">
      <c r="A91" s="97">
        <v>1</v>
      </c>
      <c r="B91" s="98"/>
      <c r="C91" s="136" t="s">
        <v>232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8"/>
      <c r="AK91" s="97">
        <v>226</v>
      </c>
      <c r="AL91" s="127"/>
      <c r="AM91" s="127"/>
      <c r="AN91" s="98"/>
      <c r="AO91" s="97" t="s">
        <v>131</v>
      </c>
      <c r="AP91" s="127"/>
      <c r="AQ91" s="127"/>
      <c r="AR91" s="127"/>
      <c r="AS91" s="127"/>
      <c r="AT91" s="98"/>
      <c r="AU91" s="97">
        <v>12</v>
      </c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98"/>
      <c r="BG91" s="115">
        <v>1350</v>
      </c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9">
        <f>AU91*BG91</f>
        <v>16200</v>
      </c>
      <c r="BV91" s="129"/>
      <c r="BW91" s="129"/>
      <c r="BX91" s="129"/>
      <c r="BY91" s="129"/>
      <c r="BZ91" s="129"/>
      <c r="CA91" s="2"/>
      <c r="CB91" s="2"/>
      <c r="CC91" s="2"/>
      <c r="CD91" s="2"/>
    </row>
    <row r="92" spans="1:82" ht="16.5" customHeight="1">
      <c r="A92" s="97">
        <v>2</v>
      </c>
      <c r="B92" s="98"/>
      <c r="C92" s="120" t="s">
        <v>128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2"/>
      <c r="AK92" s="97">
        <v>226</v>
      </c>
      <c r="AL92" s="127"/>
      <c r="AM92" s="127"/>
      <c r="AN92" s="98"/>
      <c r="AO92" s="97" t="s">
        <v>41</v>
      </c>
      <c r="AP92" s="127"/>
      <c r="AQ92" s="127"/>
      <c r="AR92" s="127"/>
      <c r="AS92" s="127"/>
      <c r="AT92" s="98"/>
      <c r="AU92" s="97">
        <v>12</v>
      </c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98"/>
      <c r="BG92" s="115">
        <v>1650</v>
      </c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9">
        <f>AU92*BG92</f>
        <v>19800</v>
      </c>
      <c r="BV92" s="129"/>
      <c r="BW92" s="129"/>
      <c r="BX92" s="129"/>
      <c r="BY92" s="129"/>
      <c r="BZ92" s="129"/>
      <c r="CA92" s="2"/>
      <c r="CB92" s="2"/>
      <c r="CC92" s="2"/>
      <c r="CD92" s="2"/>
    </row>
    <row r="93" spans="1:83" s="11" customFormat="1" ht="13.5" customHeight="1">
      <c r="A93" s="118">
        <v>3</v>
      </c>
      <c r="B93" s="119"/>
      <c r="C93" s="120" t="s">
        <v>247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2"/>
      <c r="AK93" s="118">
        <v>226</v>
      </c>
      <c r="AL93" s="123"/>
      <c r="AM93" s="123"/>
      <c r="AN93" s="119"/>
      <c r="AO93" s="118" t="s">
        <v>71</v>
      </c>
      <c r="AP93" s="123"/>
      <c r="AQ93" s="123"/>
      <c r="AR93" s="123"/>
      <c r="AS93" s="123"/>
      <c r="AT93" s="119"/>
      <c r="AU93" s="118">
        <v>12</v>
      </c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19"/>
      <c r="BG93" s="118" t="s">
        <v>248</v>
      </c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9">
        <v>39757.2</v>
      </c>
      <c r="BV93" s="129"/>
      <c r="BW93" s="129"/>
      <c r="BX93" s="129"/>
      <c r="BY93" s="129"/>
      <c r="BZ93" s="129"/>
      <c r="CA93" s="12"/>
      <c r="CB93" s="12"/>
      <c r="CC93" s="12"/>
      <c r="CD93" s="12"/>
      <c r="CE93" s="12"/>
    </row>
    <row r="94" spans="1:82" s="11" customFormat="1" ht="14.25" customHeight="1">
      <c r="A94" s="118">
        <v>4</v>
      </c>
      <c r="B94" s="119"/>
      <c r="C94" s="120" t="s">
        <v>240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2"/>
      <c r="AK94" s="118">
        <v>226</v>
      </c>
      <c r="AL94" s="123"/>
      <c r="AM94" s="123"/>
      <c r="AN94" s="119"/>
      <c r="AO94" s="118" t="s">
        <v>47</v>
      </c>
      <c r="AP94" s="123"/>
      <c r="AQ94" s="123"/>
      <c r="AR94" s="123"/>
      <c r="AS94" s="123"/>
      <c r="AT94" s="119"/>
      <c r="AU94" s="118">
        <v>2</v>
      </c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19"/>
      <c r="BG94" s="195">
        <v>2000</v>
      </c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201">
        <f>AU94*BG94</f>
        <v>4000</v>
      </c>
      <c r="BV94" s="201"/>
      <c r="BW94" s="201"/>
      <c r="BX94" s="201"/>
      <c r="BY94" s="201"/>
      <c r="BZ94" s="201"/>
      <c r="CA94" s="12"/>
      <c r="CB94" s="12"/>
      <c r="CC94" s="12"/>
      <c r="CD94" s="12"/>
    </row>
    <row r="95" spans="1:78" ht="13.5" customHeight="1">
      <c r="A95" s="115"/>
      <c r="B95" s="116"/>
      <c r="C95" s="102" t="s">
        <v>73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4"/>
      <c r="BU95" s="133">
        <f>SUM(BU91:BU94)</f>
        <v>79757.2</v>
      </c>
      <c r="BV95" s="134"/>
      <c r="BW95" s="134"/>
      <c r="BX95" s="134"/>
      <c r="BY95" s="134"/>
      <c r="BZ95" s="135"/>
    </row>
    <row r="96" spans="1:78" ht="14.25" customHeight="1">
      <c r="A96" s="102" t="s">
        <v>49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33">
        <f>BU89+BU95</f>
        <v>163751.2</v>
      </c>
      <c r="BV96" s="134"/>
      <c r="BW96" s="134"/>
      <c r="BX96" s="134"/>
      <c r="BY96" s="134"/>
      <c r="BZ96" s="135"/>
    </row>
    <row r="97" spans="1:78" ht="10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5"/>
      <c r="BV97" s="5"/>
      <c r="BW97" s="5"/>
      <c r="BX97" s="5"/>
      <c r="BY97" s="5"/>
      <c r="BZ97" s="5"/>
    </row>
    <row r="98" spans="1:78" ht="12.75" customHeight="1">
      <c r="A98" s="268" t="s">
        <v>50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8"/>
      <c r="BM98" s="268"/>
      <c r="BN98" s="268"/>
      <c r="BO98" s="268"/>
      <c r="BP98" s="268"/>
      <c r="BQ98" s="268"/>
      <c r="BR98" s="268"/>
      <c r="BS98" s="268"/>
      <c r="BT98" s="268"/>
      <c r="BU98" s="268"/>
      <c r="BV98" s="268"/>
      <c r="BW98" s="268"/>
      <c r="BX98" s="268"/>
      <c r="BY98" s="268"/>
      <c r="BZ98" s="268"/>
    </row>
    <row r="99" spans="1:78" ht="12.75" customHeight="1">
      <c r="A99" s="194" t="s">
        <v>1</v>
      </c>
      <c r="B99" s="194"/>
      <c r="C99" s="194" t="s">
        <v>2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 t="s">
        <v>3</v>
      </c>
      <c r="AL99" s="194"/>
      <c r="AM99" s="194"/>
      <c r="AN99" s="194"/>
      <c r="AO99" s="194" t="s">
        <v>51</v>
      </c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 t="s">
        <v>52</v>
      </c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 t="s">
        <v>21</v>
      </c>
      <c r="BV99" s="194"/>
      <c r="BW99" s="194"/>
      <c r="BX99" s="194"/>
      <c r="BY99" s="194"/>
      <c r="BZ99" s="194"/>
    </row>
    <row r="100" spans="1:78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</row>
    <row r="101" spans="1:78" ht="12.75" customHeight="1">
      <c r="A101" s="97">
        <v>1</v>
      </c>
      <c r="B101" s="98"/>
      <c r="C101" s="97">
        <v>2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98"/>
      <c r="AK101" s="97">
        <v>3</v>
      </c>
      <c r="AL101" s="127"/>
      <c r="AM101" s="127"/>
      <c r="AN101" s="98"/>
      <c r="AO101" s="97">
        <v>4</v>
      </c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98"/>
      <c r="BE101" s="97">
        <v>5</v>
      </c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98"/>
      <c r="BU101" s="203" t="s">
        <v>7</v>
      </c>
      <c r="BV101" s="204"/>
      <c r="BW101" s="204"/>
      <c r="BX101" s="204"/>
      <c r="BY101" s="204"/>
      <c r="BZ101" s="250"/>
    </row>
    <row r="102" spans="1:78" ht="12.75">
      <c r="A102" s="97">
        <v>1</v>
      </c>
      <c r="B102" s="98"/>
      <c r="C102" s="99" t="s">
        <v>160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1"/>
      <c r="AK102" s="102">
        <v>290</v>
      </c>
      <c r="AL102" s="103"/>
      <c r="AM102" s="103"/>
      <c r="AN102" s="104"/>
      <c r="AO102" s="105">
        <v>48013.75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7"/>
      <c r="BE102" s="97">
        <v>4</v>
      </c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98"/>
      <c r="BU102" s="115">
        <f>AO102*BE102</f>
        <v>192055</v>
      </c>
      <c r="BV102" s="128"/>
      <c r="BW102" s="128"/>
      <c r="BX102" s="128"/>
      <c r="BY102" s="128"/>
      <c r="BZ102" s="116"/>
    </row>
    <row r="103" spans="1:78" ht="12.75">
      <c r="A103" s="97">
        <v>2</v>
      </c>
      <c r="B103" s="98"/>
      <c r="C103" s="99" t="s">
        <v>132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1"/>
      <c r="AK103" s="102">
        <v>290</v>
      </c>
      <c r="AL103" s="103"/>
      <c r="AM103" s="103"/>
      <c r="AN103" s="104"/>
      <c r="AO103" s="105">
        <v>25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7"/>
      <c r="BE103" s="97">
        <v>4</v>
      </c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98"/>
      <c r="BU103" s="115">
        <f>AO103*BE103</f>
        <v>100</v>
      </c>
      <c r="BV103" s="128"/>
      <c r="BW103" s="128"/>
      <c r="BX103" s="128"/>
      <c r="BY103" s="128"/>
      <c r="BZ103" s="116"/>
    </row>
    <row r="104" spans="1:78" ht="12.75">
      <c r="A104" s="97">
        <v>3</v>
      </c>
      <c r="B104" s="98"/>
      <c r="C104" s="99" t="s">
        <v>161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1"/>
      <c r="AK104" s="102">
        <v>290</v>
      </c>
      <c r="AL104" s="103"/>
      <c r="AM104" s="103"/>
      <c r="AN104" s="104"/>
      <c r="AO104" s="105">
        <v>4461.25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7"/>
      <c r="BE104" s="97">
        <v>4</v>
      </c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98"/>
      <c r="BU104" s="115">
        <f>AO104*BE104</f>
        <v>17845</v>
      </c>
      <c r="BV104" s="128"/>
      <c r="BW104" s="128"/>
      <c r="BX104" s="128"/>
      <c r="BY104" s="128"/>
      <c r="BZ104" s="116"/>
    </row>
    <row r="105" spans="1:78" ht="15" customHeight="1">
      <c r="A105" s="97"/>
      <c r="B105" s="98"/>
      <c r="C105" s="102" t="s">
        <v>73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4"/>
      <c r="AK105" s="102">
        <v>290</v>
      </c>
      <c r="AL105" s="103"/>
      <c r="AM105" s="103"/>
      <c r="AN105" s="104"/>
      <c r="AO105" s="9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98"/>
      <c r="BE105" s="9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98"/>
      <c r="BU105" s="133">
        <f>SUM(BU102:BZ104)</f>
        <v>210000</v>
      </c>
      <c r="BV105" s="134"/>
      <c r="BW105" s="134"/>
      <c r="BX105" s="134"/>
      <c r="BY105" s="134"/>
      <c r="BZ105" s="135"/>
    </row>
    <row r="106" spans="1:83" ht="12.75" customHeight="1">
      <c r="A106" s="148" t="s">
        <v>1</v>
      </c>
      <c r="B106" s="149"/>
      <c r="C106" s="148" t="s">
        <v>53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49"/>
      <c r="AK106" s="148" t="s">
        <v>3</v>
      </c>
      <c r="AL106" s="152"/>
      <c r="AM106" s="152"/>
      <c r="AN106" s="149"/>
      <c r="AO106" s="148" t="s">
        <v>18</v>
      </c>
      <c r="AP106" s="152"/>
      <c r="AQ106" s="152"/>
      <c r="AR106" s="152"/>
      <c r="AS106" s="152"/>
      <c r="AT106" s="149"/>
      <c r="AU106" s="154" t="s">
        <v>35</v>
      </c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6"/>
      <c r="BG106" s="148" t="s">
        <v>40</v>
      </c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94" t="s">
        <v>21</v>
      </c>
      <c r="BV106" s="194"/>
      <c r="BW106" s="194"/>
      <c r="BX106" s="194"/>
      <c r="BY106" s="194"/>
      <c r="BZ106" s="194"/>
      <c r="CA106" s="213"/>
      <c r="CB106" s="213"/>
      <c r="CC106" s="213"/>
      <c r="CD106" s="213"/>
      <c r="CE106" s="2"/>
    </row>
    <row r="107" spans="1:83" ht="12.75">
      <c r="A107" s="150"/>
      <c r="B107" s="151"/>
      <c r="C107" s="150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1"/>
      <c r="AK107" s="150"/>
      <c r="AL107" s="153"/>
      <c r="AM107" s="153"/>
      <c r="AN107" s="151"/>
      <c r="AO107" s="150"/>
      <c r="AP107" s="153"/>
      <c r="AQ107" s="153"/>
      <c r="AR107" s="153"/>
      <c r="AS107" s="153"/>
      <c r="AT107" s="151"/>
      <c r="AU107" s="157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9"/>
      <c r="BG107" s="150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94"/>
      <c r="BV107" s="194"/>
      <c r="BW107" s="194"/>
      <c r="BX107" s="194"/>
      <c r="BY107" s="194"/>
      <c r="BZ107" s="194"/>
      <c r="CA107" s="214"/>
      <c r="CB107" s="214"/>
      <c r="CC107" s="214"/>
      <c r="CD107" s="214"/>
      <c r="CE107" s="2"/>
    </row>
    <row r="108" spans="1:83" ht="12.75">
      <c r="A108" s="97">
        <v>1</v>
      </c>
      <c r="B108" s="98"/>
      <c r="C108" s="97">
        <v>2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98"/>
      <c r="AK108" s="97">
        <v>3</v>
      </c>
      <c r="AL108" s="127"/>
      <c r="AM108" s="127"/>
      <c r="AN108" s="98"/>
      <c r="AO108" s="97">
        <v>4</v>
      </c>
      <c r="AP108" s="127"/>
      <c r="AQ108" s="127"/>
      <c r="AR108" s="127"/>
      <c r="AS108" s="127"/>
      <c r="AT108" s="98"/>
      <c r="AU108" s="97">
        <v>5</v>
      </c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98"/>
      <c r="BG108" s="97">
        <v>6</v>
      </c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94" t="s">
        <v>30</v>
      </c>
      <c r="BV108" s="194"/>
      <c r="BW108" s="194"/>
      <c r="BX108" s="194"/>
      <c r="BY108" s="194"/>
      <c r="BZ108" s="194"/>
      <c r="CA108" s="2"/>
      <c r="CB108" s="2"/>
      <c r="CC108" s="2"/>
      <c r="CD108" s="2"/>
      <c r="CE108" s="2"/>
    </row>
    <row r="109" spans="1:83" ht="12.75">
      <c r="A109" s="97">
        <v>1</v>
      </c>
      <c r="B109" s="98"/>
      <c r="C109" s="99" t="s">
        <v>88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1"/>
      <c r="AK109" s="102">
        <v>290</v>
      </c>
      <c r="AL109" s="103"/>
      <c r="AM109" s="103"/>
      <c r="AN109" s="104"/>
      <c r="AO109" s="97" t="s">
        <v>41</v>
      </c>
      <c r="AP109" s="127"/>
      <c r="AQ109" s="127"/>
      <c r="AR109" s="127"/>
      <c r="AS109" s="127"/>
      <c r="AT109" s="98"/>
      <c r="AU109" s="97">
        <v>1</v>
      </c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98"/>
      <c r="BG109" s="97">
        <v>1500</v>
      </c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9">
        <f>AU109*BG109</f>
        <v>1500</v>
      </c>
      <c r="BV109" s="129"/>
      <c r="BW109" s="129"/>
      <c r="BX109" s="129"/>
      <c r="BY109" s="129"/>
      <c r="BZ109" s="129"/>
      <c r="CA109" s="2"/>
      <c r="CB109" s="2"/>
      <c r="CC109" s="2"/>
      <c r="CD109" s="2"/>
      <c r="CE109" s="2"/>
    </row>
    <row r="110" spans="1:83" ht="12.75">
      <c r="A110" s="97">
        <v>2</v>
      </c>
      <c r="B110" s="98"/>
      <c r="C110" s="99" t="s">
        <v>167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1"/>
      <c r="AK110" s="102">
        <v>290</v>
      </c>
      <c r="AL110" s="103"/>
      <c r="AM110" s="103"/>
      <c r="AN110" s="104"/>
      <c r="AO110" s="97" t="s">
        <v>43</v>
      </c>
      <c r="AP110" s="127"/>
      <c r="AQ110" s="127"/>
      <c r="AR110" s="127"/>
      <c r="AS110" s="127"/>
      <c r="AT110" s="98"/>
      <c r="AU110" s="97">
        <v>1</v>
      </c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98"/>
      <c r="BG110" s="97">
        <v>5000</v>
      </c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9">
        <f>AU110*BG110</f>
        <v>5000</v>
      </c>
      <c r="BV110" s="129"/>
      <c r="BW110" s="129"/>
      <c r="BX110" s="129"/>
      <c r="BY110" s="129"/>
      <c r="BZ110" s="129"/>
      <c r="CA110" s="2"/>
      <c r="CB110" s="2"/>
      <c r="CC110" s="2"/>
      <c r="CD110" s="2"/>
      <c r="CE110" s="2"/>
    </row>
    <row r="111" spans="1:78" ht="13.5" customHeight="1">
      <c r="A111" s="97"/>
      <c r="B111" s="98"/>
      <c r="C111" s="102" t="s">
        <v>90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4"/>
      <c r="AK111" s="102">
        <v>290</v>
      </c>
      <c r="AL111" s="103"/>
      <c r="AM111" s="103"/>
      <c r="AN111" s="104"/>
      <c r="AO111" s="203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6"/>
      <c r="BU111" s="133">
        <f>BU109+BU110</f>
        <v>6500</v>
      </c>
      <c r="BV111" s="134"/>
      <c r="BW111" s="134"/>
      <c r="BX111" s="134"/>
      <c r="BY111" s="134"/>
      <c r="BZ111" s="135"/>
    </row>
    <row r="112" spans="1:78" ht="15.75" customHeight="1">
      <c r="A112" s="102" t="s">
        <v>54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4"/>
      <c r="BU112" s="133">
        <f>BU105+BU111</f>
        <v>216500</v>
      </c>
      <c r="BV112" s="134"/>
      <c r="BW112" s="134"/>
      <c r="BX112" s="134"/>
      <c r="BY112" s="134"/>
      <c r="BZ112" s="135"/>
    </row>
    <row r="114" spans="1:78" ht="15.75" customHeight="1">
      <c r="A114" s="147" t="s">
        <v>55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</row>
    <row r="115" spans="1:78" ht="12.75">
      <c r="A115" s="148" t="s">
        <v>1</v>
      </c>
      <c r="B115" s="149"/>
      <c r="C115" s="148" t="s">
        <v>2</v>
      </c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49"/>
      <c r="AK115" s="148" t="s">
        <v>3</v>
      </c>
      <c r="AL115" s="152"/>
      <c r="AM115" s="152"/>
      <c r="AN115" s="149"/>
      <c r="AO115" s="148" t="s">
        <v>18</v>
      </c>
      <c r="AP115" s="152"/>
      <c r="AQ115" s="152"/>
      <c r="AR115" s="152"/>
      <c r="AS115" s="152"/>
      <c r="AT115" s="149"/>
      <c r="AU115" s="154" t="s">
        <v>35</v>
      </c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6"/>
      <c r="BG115" s="148" t="s">
        <v>40</v>
      </c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48" t="s">
        <v>21</v>
      </c>
      <c r="BV115" s="152"/>
      <c r="BW115" s="152"/>
      <c r="BX115" s="152"/>
      <c r="BY115" s="152"/>
      <c r="BZ115" s="149"/>
    </row>
    <row r="116" spans="1:78" ht="12.75">
      <c r="A116" s="150"/>
      <c r="B116" s="151"/>
      <c r="C116" s="150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1"/>
      <c r="AK116" s="150"/>
      <c r="AL116" s="153"/>
      <c r="AM116" s="153"/>
      <c r="AN116" s="151"/>
      <c r="AO116" s="150"/>
      <c r="AP116" s="153"/>
      <c r="AQ116" s="153"/>
      <c r="AR116" s="153"/>
      <c r="AS116" s="153"/>
      <c r="AT116" s="151"/>
      <c r="AU116" s="157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9"/>
      <c r="BG116" s="150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0"/>
      <c r="BV116" s="153"/>
      <c r="BW116" s="153"/>
      <c r="BX116" s="153"/>
      <c r="BY116" s="153"/>
      <c r="BZ116" s="151"/>
    </row>
    <row r="117" spans="1:78" ht="15" customHeight="1">
      <c r="A117" s="97">
        <v>1</v>
      </c>
      <c r="B117" s="98"/>
      <c r="C117" s="97">
        <v>2</v>
      </c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98"/>
      <c r="AK117" s="97">
        <v>3</v>
      </c>
      <c r="AL117" s="127"/>
      <c r="AM117" s="127"/>
      <c r="AN117" s="98"/>
      <c r="AO117" s="97">
        <v>4</v>
      </c>
      <c r="AP117" s="127"/>
      <c r="AQ117" s="127"/>
      <c r="AR117" s="127"/>
      <c r="AS117" s="127"/>
      <c r="AT117" s="98"/>
      <c r="AU117" s="97">
        <v>5</v>
      </c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98"/>
      <c r="BG117" s="97">
        <v>6</v>
      </c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97" t="s">
        <v>30</v>
      </c>
      <c r="BV117" s="127"/>
      <c r="BW117" s="127"/>
      <c r="BX117" s="127"/>
      <c r="BY117" s="127"/>
      <c r="BZ117" s="98"/>
    </row>
    <row r="118" spans="1:78" ht="12.75" customHeight="1">
      <c r="A118" s="118"/>
      <c r="B118" s="119"/>
      <c r="C118" s="118" t="s">
        <v>100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19"/>
    </row>
    <row r="119" spans="1:82" ht="12.75">
      <c r="A119" s="97">
        <v>1</v>
      </c>
      <c r="B119" s="98"/>
      <c r="C119" s="99" t="s">
        <v>98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1"/>
      <c r="AK119" s="102">
        <v>310</v>
      </c>
      <c r="AL119" s="103"/>
      <c r="AM119" s="103"/>
      <c r="AN119" s="104"/>
      <c r="AO119" s="97" t="s">
        <v>41</v>
      </c>
      <c r="AP119" s="127"/>
      <c r="AQ119" s="127"/>
      <c r="AR119" s="127"/>
      <c r="AS119" s="127"/>
      <c r="AT119" s="98"/>
      <c r="AU119" s="97">
        <v>1</v>
      </c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98"/>
      <c r="BG119" s="97">
        <v>1500</v>
      </c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202">
        <f>AU119*BG119</f>
        <v>1500</v>
      </c>
      <c r="BV119" s="202"/>
      <c r="BW119" s="202"/>
      <c r="BX119" s="202"/>
      <c r="BY119" s="202"/>
      <c r="BZ119" s="202"/>
      <c r="CA119" s="2"/>
      <c r="CB119" s="2"/>
      <c r="CC119" s="2"/>
      <c r="CD119" s="2"/>
    </row>
    <row r="120" spans="1:82" ht="12.75">
      <c r="A120" s="118">
        <v>2</v>
      </c>
      <c r="B120" s="119"/>
      <c r="C120" s="124" t="s">
        <v>162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210">
        <v>310</v>
      </c>
      <c r="AL120" s="211"/>
      <c r="AM120" s="211"/>
      <c r="AN120" s="212"/>
      <c r="AO120" s="118" t="s">
        <v>41</v>
      </c>
      <c r="AP120" s="123"/>
      <c r="AQ120" s="123"/>
      <c r="AR120" s="123"/>
      <c r="AS120" s="123"/>
      <c r="AT120" s="119"/>
      <c r="AU120" s="118">
        <v>28</v>
      </c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19"/>
      <c r="BG120" s="198">
        <v>500</v>
      </c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251">
        <f>AU120*BG120</f>
        <v>14000</v>
      </c>
      <c r="BV120" s="251"/>
      <c r="BW120" s="251"/>
      <c r="BX120" s="251"/>
      <c r="BY120" s="251"/>
      <c r="BZ120" s="251"/>
      <c r="CA120" s="2"/>
      <c r="CB120" s="2"/>
      <c r="CC120" s="2"/>
      <c r="CD120" s="2"/>
    </row>
    <row r="121" spans="1:82" ht="12.75">
      <c r="A121" s="118">
        <v>3</v>
      </c>
      <c r="B121" s="119"/>
      <c r="C121" s="124" t="s">
        <v>178</v>
      </c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6"/>
      <c r="AK121" s="210">
        <v>310</v>
      </c>
      <c r="AL121" s="211"/>
      <c r="AM121" s="211"/>
      <c r="AN121" s="212"/>
      <c r="AO121" s="118" t="s">
        <v>41</v>
      </c>
      <c r="AP121" s="123"/>
      <c r="AQ121" s="123"/>
      <c r="AR121" s="123"/>
      <c r="AS121" s="123"/>
      <c r="AT121" s="119"/>
      <c r="AU121" s="118">
        <v>3</v>
      </c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19"/>
      <c r="BG121" s="198">
        <v>5500</v>
      </c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251">
        <f>AU121*BG121</f>
        <v>16500</v>
      </c>
      <c r="BV121" s="251"/>
      <c r="BW121" s="251"/>
      <c r="BX121" s="251"/>
      <c r="BY121" s="251"/>
      <c r="BZ121" s="251"/>
      <c r="CA121" s="2"/>
      <c r="CB121" s="2"/>
      <c r="CC121" s="2"/>
      <c r="CD121" s="2"/>
    </row>
    <row r="122" spans="1:83" ht="12.75">
      <c r="A122" s="118">
        <v>4</v>
      </c>
      <c r="B122" s="119"/>
      <c r="C122" s="124" t="s">
        <v>168</v>
      </c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6"/>
      <c r="AK122" s="210">
        <v>310</v>
      </c>
      <c r="AL122" s="211"/>
      <c r="AM122" s="211"/>
      <c r="AN122" s="212"/>
      <c r="AO122" s="118" t="s">
        <v>41</v>
      </c>
      <c r="AP122" s="123"/>
      <c r="AQ122" s="123"/>
      <c r="AR122" s="123"/>
      <c r="AS122" s="123"/>
      <c r="AT122" s="119"/>
      <c r="AU122" s="118">
        <v>1</v>
      </c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19"/>
      <c r="BG122" s="195">
        <v>6000</v>
      </c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251">
        <f>AU122*BG122</f>
        <v>6000</v>
      </c>
      <c r="BV122" s="251"/>
      <c r="BW122" s="251"/>
      <c r="BX122" s="251"/>
      <c r="BY122" s="251"/>
      <c r="BZ122" s="251"/>
      <c r="CA122" s="2"/>
      <c r="CB122" s="2"/>
      <c r="CC122" s="2"/>
      <c r="CD122" s="2"/>
      <c r="CE122" s="2"/>
    </row>
    <row r="123" spans="1:78" ht="15.75" customHeight="1">
      <c r="A123" s="97"/>
      <c r="B123" s="98"/>
      <c r="C123" s="102" t="s">
        <v>97</v>
      </c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4"/>
      <c r="AK123" s="102">
        <v>310</v>
      </c>
      <c r="AL123" s="103"/>
      <c r="AM123" s="103"/>
      <c r="AN123" s="104"/>
      <c r="AO123" s="97"/>
      <c r="AP123" s="127"/>
      <c r="AQ123" s="127"/>
      <c r="AR123" s="127"/>
      <c r="AS123" s="127"/>
      <c r="AT123" s="98"/>
      <c r="AU123" s="9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98"/>
      <c r="BG123" s="9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98"/>
      <c r="BU123" s="133">
        <f>SUM(BU119:BZ122)</f>
        <v>38000</v>
      </c>
      <c r="BV123" s="134"/>
      <c r="BW123" s="134"/>
      <c r="BX123" s="134"/>
      <c r="BY123" s="134"/>
      <c r="BZ123" s="135"/>
    </row>
    <row r="124" spans="1:78" ht="14.25" customHeight="1">
      <c r="A124" s="102" t="s">
        <v>56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33">
        <f>BU123</f>
        <v>38000</v>
      </c>
      <c r="BV124" s="134"/>
      <c r="BW124" s="134"/>
      <c r="BX124" s="134"/>
      <c r="BY124" s="134"/>
      <c r="BZ124" s="135"/>
    </row>
    <row r="125" spans="1:7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8"/>
      <c r="BV125" s="8"/>
      <c r="BW125" s="8"/>
      <c r="BX125" s="8"/>
      <c r="BY125" s="8"/>
      <c r="BZ125" s="8"/>
    </row>
    <row r="126" spans="1:78" ht="18.75" customHeight="1">
      <c r="A126" s="147" t="s">
        <v>57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</row>
    <row r="127" spans="1:78" ht="12.75">
      <c r="A127" s="148" t="s">
        <v>1</v>
      </c>
      <c r="B127" s="149"/>
      <c r="C127" s="148" t="s">
        <v>2</v>
      </c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49"/>
      <c r="AK127" s="148" t="s">
        <v>3</v>
      </c>
      <c r="AL127" s="152"/>
      <c r="AM127" s="152"/>
      <c r="AN127" s="149"/>
      <c r="AO127" s="148" t="s">
        <v>18</v>
      </c>
      <c r="AP127" s="152"/>
      <c r="AQ127" s="152"/>
      <c r="AR127" s="152"/>
      <c r="AS127" s="152"/>
      <c r="AT127" s="149"/>
      <c r="AU127" s="154" t="s">
        <v>35</v>
      </c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6"/>
      <c r="BG127" s="148" t="s">
        <v>58</v>
      </c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48" t="s">
        <v>21</v>
      </c>
      <c r="BV127" s="152"/>
      <c r="BW127" s="152"/>
      <c r="BX127" s="152"/>
      <c r="BY127" s="152"/>
      <c r="BZ127" s="149"/>
    </row>
    <row r="128" spans="1:78" ht="12.75" customHeight="1">
      <c r="A128" s="150"/>
      <c r="B128" s="151"/>
      <c r="C128" s="150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1"/>
      <c r="AK128" s="150"/>
      <c r="AL128" s="153"/>
      <c r="AM128" s="153"/>
      <c r="AN128" s="151"/>
      <c r="AO128" s="150"/>
      <c r="AP128" s="153"/>
      <c r="AQ128" s="153"/>
      <c r="AR128" s="153"/>
      <c r="AS128" s="153"/>
      <c r="AT128" s="151"/>
      <c r="AU128" s="157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9"/>
      <c r="BG128" s="150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0"/>
      <c r="BV128" s="153"/>
      <c r="BW128" s="153"/>
      <c r="BX128" s="153"/>
      <c r="BY128" s="153"/>
      <c r="BZ128" s="151"/>
    </row>
    <row r="129" spans="1:78" ht="12.75" customHeight="1">
      <c r="A129" s="97">
        <v>1</v>
      </c>
      <c r="B129" s="98"/>
      <c r="C129" s="97">
        <v>2</v>
      </c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98"/>
      <c r="AK129" s="97">
        <v>3</v>
      </c>
      <c r="AL129" s="127"/>
      <c r="AM129" s="127"/>
      <c r="AN129" s="98"/>
      <c r="AO129" s="97">
        <v>4</v>
      </c>
      <c r="AP129" s="127"/>
      <c r="AQ129" s="127"/>
      <c r="AR129" s="127"/>
      <c r="AS129" s="127"/>
      <c r="AT129" s="98"/>
      <c r="AU129" s="97">
        <v>5</v>
      </c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98"/>
      <c r="BG129" s="97">
        <v>6</v>
      </c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97" t="s">
        <v>30</v>
      </c>
      <c r="BV129" s="127"/>
      <c r="BW129" s="127"/>
      <c r="BX129" s="127"/>
      <c r="BY129" s="127"/>
      <c r="BZ129" s="98"/>
    </row>
    <row r="130" spans="1:82" ht="12.75">
      <c r="A130" s="97">
        <v>1</v>
      </c>
      <c r="B130" s="98"/>
      <c r="C130" s="136" t="s">
        <v>116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8"/>
      <c r="AK130" s="102">
        <v>340</v>
      </c>
      <c r="AL130" s="103"/>
      <c r="AM130" s="103"/>
      <c r="AN130" s="104"/>
      <c r="AO130" s="97" t="s">
        <v>169</v>
      </c>
      <c r="AP130" s="127"/>
      <c r="AQ130" s="127"/>
      <c r="AR130" s="127"/>
      <c r="AS130" s="127"/>
      <c r="AT130" s="98"/>
      <c r="AU130" s="97">
        <v>3</v>
      </c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98"/>
      <c r="BG130" s="108">
        <v>500</v>
      </c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29">
        <f>AU130*BG130</f>
        <v>1500</v>
      </c>
      <c r="BV130" s="129"/>
      <c r="BW130" s="129"/>
      <c r="BX130" s="129"/>
      <c r="BY130" s="129"/>
      <c r="BZ130" s="129"/>
      <c r="CA130" s="2"/>
      <c r="CB130" s="2"/>
      <c r="CC130" s="2"/>
      <c r="CD130" s="2"/>
    </row>
    <row r="131" spans="1:83" ht="12.75" customHeight="1">
      <c r="A131" s="97"/>
      <c r="B131" s="98"/>
      <c r="C131" s="252" t="s">
        <v>91</v>
      </c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4"/>
      <c r="AK131" s="102">
        <v>340</v>
      </c>
      <c r="AL131" s="103"/>
      <c r="AM131" s="103"/>
      <c r="AN131" s="104"/>
      <c r="AO131" s="97"/>
      <c r="AP131" s="127"/>
      <c r="AQ131" s="127"/>
      <c r="AR131" s="127"/>
      <c r="AS131" s="127"/>
      <c r="AT131" s="98"/>
      <c r="AU131" s="9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98"/>
      <c r="BG131" s="108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215">
        <f>SUM(BU132:BZ140)</f>
        <v>4340</v>
      </c>
      <c r="BV131" s="215"/>
      <c r="BW131" s="215"/>
      <c r="BX131" s="215"/>
      <c r="BY131" s="215"/>
      <c r="BZ131" s="215"/>
      <c r="CA131" s="2"/>
      <c r="CB131" s="2"/>
      <c r="CC131" s="2"/>
      <c r="CD131" s="2"/>
      <c r="CE131" s="2"/>
    </row>
    <row r="132" spans="1:83" ht="12.75">
      <c r="A132" s="97">
        <v>1</v>
      </c>
      <c r="B132" s="98"/>
      <c r="C132" s="136" t="s">
        <v>76</v>
      </c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8"/>
      <c r="AK132" s="102">
        <v>340</v>
      </c>
      <c r="AL132" s="103"/>
      <c r="AM132" s="103"/>
      <c r="AN132" s="104"/>
      <c r="AO132" s="97" t="s">
        <v>41</v>
      </c>
      <c r="AP132" s="127"/>
      <c r="AQ132" s="127"/>
      <c r="AR132" s="127"/>
      <c r="AS132" s="127"/>
      <c r="AT132" s="98"/>
      <c r="AU132" s="97">
        <v>14</v>
      </c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98"/>
      <c r="BG132" s="108">
        <v>36</v>
      </c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29">
        <f>AU132*BG132</f>
        <v>504</v>
      </c>
      <c r="BV132" s="129"/>
      <c r="BW132" s="129"/>
      <c r="BX132" s="129"/>
      <c r="BY132" s="129"/>
      <c r="BZ132" s="129"/>
      <c r="CA132" s="2"/>
      <c r="CB132" s="2"/>
      <c r="CC132" s="2"/>
      <c r="CD132" s="2"/>
      <c r="CE132" s="2"/>
    </row>
    <row r="133" spans="1:83" ht="12.75">
      <c r="A133" s="97">
        <v>2</v>
      </c>
      <c r="B133" s="98"/>
      <c r="C133" s="136" t="s">
        <v>173</v>
      </c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8"/>
      <c r="AK133" s="102">
        <v>340</v>
      </c>
      <c r="AL133" s="103"/>
      <c r="AM133" s="103"/>
      <c r="AN133" s="104"/>
      <c r="AO133" s="97" t="s">
        <v>41</v>
      </c>
      <c r="AP133" s="127"/>
      <c r="AQ133" s="127"/>
      <c r="AR133" s="127"/>
      <c r="AS133" s="127"/>
      <c r="AT133" s="98"/>
      <c r="AU133" s="97">
        <v>10</v>
      </c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98"/>
      <c r="BG133" s="108">
        <v>15</v>
      </c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29">
        <f aca="true" t="shared" si="2" ref="BU133:BU146">AU133*BG133</f>
        <v>150</v>
      </c>
      <c r="BV133" s="129"/>
      <c r="BW133" s="129"/>
      <c r="BX133" s="129"/>
      <c r="BY133" s="129"/>
      <c r="BZ133" s="129"/>
      <c r="CA133" s="2"/>
      <c r="CB133" s="2"/>
      <c r="CC133" s="2"/>
      <c r="CD133" s="2"/>
      <c r="CE133" s="2"/>
    </row>
    <row r="134" spans="1:83" ht="12.75" customHeight="1">
      <c r="A134" s="97">
        <v>3</v>
      </c>
      <c r="B134" s="98"/>
      <c r="C134" s="136" t="s">
        <v>77</v>
      </c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8"/>
      <c r="AK134" s="102">
        <v>340</v>
      </c>
      <c r="AL134" s="103"/>
      <c r="AM134" s="103"/>
      <c r="AN134" s="104"/>
      <c r="AO134" s="97" t="s">
        <v>41</v>
      </c>
      <c r="AP134" s="127"/>
      <c r="AQ134" s="127"/>
      <c r="AR134" s="127"/>
      <c r="AS134" s="127"/>
      <c r="AT134" s="98"/>
      <c r="AU134" s="97">
        <v>2</v>
      </c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98"/>
      <c r="BG134" s="108">
        <v>45</v>
      </c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29">
        <f t="shared" si="2"/>
        <v>90</v>
      </c>
      <c r="BV134" s="129"/>
      <c r="BW134" s="129"/>
      <c r="BX134" s="129"/>
      <c r="BY134" s="129"/>
      <c r="BZ134" s="129"/>
      <c r="CA134" s="2"/>
      <c r="CB134" s="2"/>
      <c r="CC134" s="2"/>
      <c r="CD134" s="2"/>
      <c r="CE134" s="2"/>
    </row>
    <row r="135" spans="1:83" ht="12.75">
      <c r="A135" s="97">
        <v>4</v>
      </c>
      <c r="B135" s="98"/>
      <c r="C135" s="136" t="s">
        <v>231</v>
      </c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8"/>
      <c r="AK135" s="102">
        <v>340</v>
      </c>
      <c r="AL135" s="103"/>
      <c r="AM135" s="103"/>
      <c r="AN135" s="104"/>
      <c r="AO135" s="97" t="s">
        <v>41</v>
      </c>
      <c r="AP135" s="127"/>
      <c r="AQ135" s="127"/>
      <c r="AR135" s="127"/>
      <c r="AS135" s="127"/>
      <c r="AT135" s="98"/>
      <c r="AU135" s="97">
        <v>4</v>
      </c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98"/>
      <c r="BG135" s="108">
        <v>700</v>
      </c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29">
        <f t="shared" si="2"/>
        <v>2800</v>
      </c>
      <c r="BV135" s="129"/>
      <c r="BW135" s="129"/>
      <c r="BX135" s="129"/>
      <c r="BY135" s="129"/>
      <c r="BZ135" s="129"/>
      <c r="CA135" s="2"/>
      <c r="CB135" s="2"/>
      <c r="CC135" s="2"/>
      <c r="CD135" s="2"/>
      <c r="CE135" s="2"/>
    </row>
    <row r="136" spans="1:83" ht="12.75">
      <c r="A136" s="97">
        <v>5</v>
      </c>
      <c r="B136" s="98"/>
      <c r="C136" s="136" t="s">
        <v>83</v>
      </c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8"/>
      <c r="AK136" s="102">
        <v>340</v>
      </c>
      <c r="AL136" s="103"/>
      <c r="AM136" s="103"/>
      <c r="AN136" s="104"/>
      <c r="AO136" s="97" t="s">
        <v>110</v>
      </c>
      <c r="AP136" s="127"/>
      <c r="AQ136" s="127"/>
      <c r="AR136" s="127"/>
      <c r="AS136" s="127"/>
      <c r="AT136" s="98"/>
      <c r="AU136" s="97">
        <v>4</v>
      </c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98"/>
      <c r="BG136" s="108">
        <v>25</v>
      </c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29">
        <f t="shared" si="2"/>
        <v>100</v>
      </c>
      <c r="BV136" s="129"/>
      <c r="BW136" s="129"/>
      <c r="BX136" s="129"/>
      <c r="BY136" s="129"/>
      <c r="BZ136" s="129"/>
      <c r="CA136" s="2"/>
      <c r="CB136" s="2"/>
      <c r="CC136" s="2"/>
      <c r="CD136" s="2"/>
      <c r="CE136" s="2"/>
    </row>
    <row r="137" spans="1:83" ht="12.75" customHeight="1">
      <c r="A137" s="97">
        <v>6</v>
      </c>
      <c r="B137" s="98"/>
      <c r="C137" s="136" t="s">
        <v>174</v>
      </c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8"/>
      <c r="AK137" s="102">
        <v>340</v>
      </c>
      <c r="AL137" s="103"/>
      <c r="AM137" s="103"/>
      <c r="AN137" s="104"/>
      <c r="AO137" s="97" t="s">
        <v>41</v>
      </c>
      <c r="AP137" s="127"/>
      <c r="AQ137" s="127"/>
      <c r="AR137" s="127"/>
      <c r="AS137" s="127"/>
      <c r="AT137" s="98"/>
      <c r="AU137" s="97">
        <v>4</v>
      </c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98"/>
      <c r="BG137" s="108">
        <v>30</v>
      </c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29">
        <f t="shared" si="2"/>
        <v>120</v>
      </c>
      <c r="BV137" s="129"/>
      <c r="BW137" s="129"/>
      <c r="BX137" s="129"/>
      <c r="BY137" s="129"/>
      <c r="BZ137" s="129"/>
      <c r="CA137" s="2"/>
      <c r="CB137" s="2"/>
      <c r="CC137" s="2"/>
      <c r="CD137" s="2"/>
      <c r="CE137" s="2"/>
    </row>
    <row r="138" spans="1:83" ht="12.75">
      <c r="A138" s="97">
        <v>7</v>
      </c>
      <c r="B138" s="98"/>
      <c r="C138" s="136" t="s">
        <v>84</v>
      </c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8"/>
      <c r="AK138" s="102">
        <v>340</v>
      </c>
      <c r="AL138" s="103"/>
      <c r="AM138" s="103"/>
      <c r="AN138" s="104"/>
      <c r="AO138" s="97" t="s">
        <v>41</v>
      </c>
      <c r="AP138" s="127"/>
      <c r="AQ138" s="127"/>
      <c r="AR138" s="127"/>
      <c r="AS138" s="127"/>
      <c r="AT138" s="98"/>
      <c r="AU138" s="97">
        <v>5</v>
      </c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98"/>
      <c r="BG138" s="108">
        <v>100</v>
      </c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29">
        <f t="shared" si="2"/>
        <v>500</v>
      </c>
      <c r="BV138" s="129"/>
      <c r="BW138" s="129"/>
      <c r="BX138" s="129"/>
      <c r="BY138" s="129"/>
      <c r="BZ138" s="129"/>
      <c r="CA138" s="2"/>
      <c r="CB138" s="2"/>
      <c r="CC138" s="2"/>
      <c r="CD138" s="2"/>
      <c r="CE138" s="2"/>
    </row>
    <row r="139" spans="1:83" ht="12.75" customHeight="1">
      <c r="A139" s="97">
        <v>8</v>
      </c>
      <c r="B139" s="98"/>
      <c r="C139" s="136" t="s">
        <v>78</v>
      </c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8"/>
      <c r="AK139" s="102">
        <v>340</v>
      </c>
      <c r="AL139" s="103"/>
      <c r="AM139" s="103"/>
      <c r="AN139" s="104"/>
      <c r="AO139" s="97" t="s">
        <v>41</v>
      </c>
      <c r="AP139" s="127"/>
      <c r="AQ139" s="127"/>
      <c r="AR139" s="127"/>
      <c r="AS139" s="127"/>
      <c r="AT139" s="98"/>
      <c r="AU139" s="97">
        <v>0</v>
      </c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98"/>
      <c r="BG139" s="108">
        <v>0</v>
      </c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29">
        <f t="shared" si="2"/>
        <v>0</v>
      </c>
      <c r="BV139" s="129"/>
      <c r="BW139" s="129"/>
      <c r="BX139" s="129"/>
      <c r="BY139" s="129"/>
      <c r="BZ139" s="129"/>
      <c r="CA139" s="2"/>
      <c r="CB139" s="2"/>
      <c r="CC139" s="2"/>
      <c r="CD139" s="2"/>
      <c r="CE139" s="2"/>
    </row>
    <row r="140" spans="1:83" ht="12.75">
      <c r="A140" s="97">
        <v>9</v>
      </c>
      <c r="B140" s="98"/>
      <c r="C140" s="136" t="s">
        <v>85</v>
      </c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8"/>
      <c r="AK140" s="102">
        <v>340</v>
      </c>
      <c r="AL140" s="103"/>
      <c r="AM140" s="103"/>
      <c r="AN140" s="104"/>
      <c r="AO140" s="97" t="s">
        <v>41</v>
      </c>
      <c r="AP140" s="127"/>
      <c r="AQ140" s="127"/>
      <c r="AR140" s="127"/>
      <c r="AS140" s="127"/>
      <c r="AT140" s="98"/>
      <c r="AU140" s="97">
        <v>1</v>
      </c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98"/>
      <c r="BG140" s="108">
        <v>76</v>
      </c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29">
        <f t="shared" si="2"/>
        <v>76</v>
      </c>
      <c r="BV140" s="129"/>
      <c r="BW140" s="129"/>
      <c r="BX140" s="129"/>
      <c r="BY140" s="129"/>
      <c r="BZ140" s="129"/>
      <c r="CA140" s="2"/>
      <c r="CB140" s="2"/>
      <c r="CC140" s="2"/>
      <c r="CD140" s="2"/>
      <c r="CE140" s="2"/>
    </row>
    <row r="141" spans="1:83" ht="12.75" hidden="1">
      <c r="A141" s="97">
        <v>11</v>
      </c>
      <c r="B141" s="98"/>
      <c r="C141" s="136" t="s">
        <v>111</v>
      </c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8"/>
      <c r="AK141" s="102">
        <v>340</v>
      </c>
      <c r="AL141" s="103"/>
      <c r="AM141" s="103"/>
      <c r="AN141" s="104"/>
      <c r="AO141" s="97" t="s">
        <v>41</v>
      </c>
      <c r="AP141" s="127"/>
      <c r="AQ141" s="127"/>
      <c r="AR141" s="127"/>
      <c r="AS141" s="127"/>
      <c r="AT141" s="98"/>
      <c r="AU141" s="9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98"/>
      <c r="BG141" s="108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29">
        <f t="shared" si="2"/>
        <v>0</v>
      </c>
      <c r="BV141" s="129"/>
      <c r="BW141" s="129"/>
      <c r="BX141" s="129"/>
      <c r="BY141" s="129"/>
      <c r="BZ141" s="129"/>
      <c r="CA141" s="2"/>
      <c r="CB141" s="2"/>
      <c r="CC141" s="2"/>
      <c r="CD141" s="2"/>
      <c r="CE141" s="2"/>
    </row>
    <row r="142" spans="1:83" ht="12.75" hidden="1">
      <c r="A142" s="97">
        <v>12</v>
      </c>
      <c r="B142" s="98"/>
      <c r="C142" s="136" t="s">
        <v>79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8"/>
      <c r="AK142" s="102">
        <v>340</v>
      </c>
      <c r="AL142" s="103"/>
      <c r="AM142" s="103"/>
      <c r="AN142" s="104"/>
      <c r="AO142" s="97" t="s">
        <v>72</v>
      </c>
      <c r="AP142" s="127"/>
      <c r="AQ142" s="127"/>
      <c r="AR142" s="127"/>
      <c r="AS142" s="127"/>
      <c r="AT142" s="98"/>
      <c r="AU142" s="9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98"/>
      <c r="BG142" s="108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29">
        <f t="shared" si="2"/>
        <v>0</v>
      </c>
      <c r="BV142" s="129"/>
      <c r="BW142" s="129"/>
      <c r="BX142" s="129"/>
      <c r="BY142" s="129"/>
      <c r="BZ142" s="129"/>
      <c r="CA142" s="2"/>
      <c r="CB142" s="2"/>
      <c r="CC142" s="2"/>
      <c r="CD142" s="2"/>
      <c r="CE142" s="2"/>
    </row>
    <row r="143" spans="1:83" ht="12.75" hidden="1">
      <c r="A143" s="97">
        <v>13</v>
      </c>
      <c r="B143" s="98"/>
      <c r="C143" s="136" t="s">
        <v>81</v>
      </c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8"/>
      <c r="AK143" s="102">
        <v>340</v>
      </c>
      <c r="AL143" s="103"/>
      <c r="AM143" s="103"/>
      <c r="AN143" s="104"/>
      <c r="AO143" s="97" t="s">
        <v>72</v>
      </c>
      <c r="AP143" s="127"/>
      <c r="AQ143" s="127"/>
      <c r="AR143" s="127"/>
      <c r="AS143" s="127"/>
      <c r="AT143" s="98"/>
      <c r="AU143" s="9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98"/>
      <c r="BG143" s="108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29">
        <f t="shared" si="2"/>
        <v>0</v>
      </c>
      <c r="BV143" s="129"/>
      <c r="BW143" s="129"/>
      <c r="BX143" s="129"/>
      <c r="BY143" s="129"/>
      <c r="BZ143" s="129"/>
      <c r="CA143" s="2"/>
      <c r="CB143" s="2"/>
      <c r="CC143" s="2"/>
      <c r="CD143" s="2"/>
      <c r="CE143" s="2"/>
    </row>
    <row r="144" spans="1:83" ht="12.75" hidden="1">
      <c r="A144" s="97">
        <v>14</v>
      </c>
      <c r="B144" s="98"/>
      <c r="C144" s="136" t="s">
        <v>92</v>
      </c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8"/>
      <c r="AK144" s="102">
        <v>340</v>
      </c>
      <c r="AL144" s="103"/>
      <c r="AM144" s="103"/>
      <c r="AN144" s="104"/>
      <c r="AO144" s="97" t="s">
        <v>41</v>
      </c>
      <c r="AP144" s="127"/>
      <c r="AQ144" s="127"/>
      <c r="AR144" s="127"/>
      <c r="AS144" s="127"/>
      <c r="AT144" s="98"/>
      <c r="AU144" s="9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98"/>
      <c r="BG144" s="108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29">
        <f t="shared" si="2"/>
        <v>0</v>
      </c>
      <c r="BV144" s="129"/>
      <c r="BW144" s="129"/>
      <c r="BX144" s="129"/>
      <c r="BY144" s="129"/>
      <c r="BZ144" s="129"/>
      <c r="CA144" s="2"/>
      <c r="CB144" s="2"/>
      <c r="CC144" s="2"/>
      <c r="CD144" s="2"/>
      <c r="CE144" s="2"/>
    </row>
    <row r="145" spans="1:83" ht="12.75" customHeight="1" hidden="1">
      <c r="A145" s="97">
        <v>15</v>
      </c>
      <c r="B145" s="98"/>
      <c r="C145" s="136" t="s">
        <v>101</v>
      </c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8"/>
      <c r="AK145" s="102">
        <v>340</v>
      </c>
      <c r="AL145" s="103"/>
      <c r="AM145" s="103"/>
      <c r="AN145" s="104"/>
      <c r="AO145" s="97" t="s">
        <v>99</v>
      </c>
      <c r="AP145" s="127"/>
      <c r="AQ145" s="127"/>
      <c r="AR145" s="127"/>
      <c r="AS145" s="127"/>
      <c r="AT145" s="98"/>
      <c r="AU145" s="9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98"/>
      <c r="BG145" s="108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29">
        <f t="shared" si="2"/>
        <v>0</v>
      </c>
      <c r="BV145" s="129"/>
      <c r="BW145" s="129"/>
      <c r="BX145" s="129"/>
      <c r="BY145" s="129"/>
      <c r="BZ145" s="129"/>
      <c r="CA145" s="2"/>
      <c r="CB145" s="2"/>
      <c r="CC145" s="2"/>
      <c r="CD145" s="2"/>
      <c r="CE145" s="2"/>
    </row>
    <row r="146" spans="1:83" ht="12.75" hidden="1">
      <c r="A146" s="97">
        <v>16</v>
      </c>
      <c r="B146" s="98"/>
      <c r="C146" s="136" t="s">
        <v>117</v>
      </c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8"/>
      <c r="AK146" s="102">
        <v>340</v>
      </c>
      <c r="AL146" s="103"/>
      <c r="AM146" s="103"/>
      <c r="AN146" s="104"/>
      <c r="AO146" s="97" t="s">
        <v>114</v>
      </c>
      <c r="AP146" s="127"/>
      <c r="AQ146" s="127"/>
      <c r="AR146" s="127"/>
      <c r="AS146" s="127"/>
      <c r="AT146" s="98"/>
      <c r="AU146" s="9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98"/>
      <c r="BG146" s="108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29">
        <f t="shared" si="2"/>
        <v>0</v>
      </c>
      <c r="BV146" s="129"/>
      <c r="BW146" s="129"/>
      <c r="BX146" s="129"/>
      <c r="BY146" s="129"/>
      <c r="BZ146" s="129"/>
      <c r="CA146" s="2"/>
      <c r="CB146" s="2"/>
      <c r="CC146" s="2"/>
      <c r="CD146" s="2"/>
      <c r="CE146" s="2"/>
    </row>
    <row r="147" spans="1:83" ht="12.75">
      <c r="A147" s="102"/>
      <c r="B147" s="104"/>
      <c r="C147" s="252" t="s">
        <v>86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4"/>
      <c r="AK147" s="102">
        <v>340</v>
      </c>
      <c r="AL147" s="103"/>
      <c r="AM147" s="103"/>
      <c r="AN147" s="104"/>
      <c r="AO147" s="97"/>
      <c r="AP147" s="127"/>
      <c r="AQ147" s="127"/>
      <c r="AR147" s="127"/>
      <c r="AS147" s="127"/>
      <c r="AT147" s="98"/>
      <c r="AU147" s="9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98"/>
      <c r="BG147" s="108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215">
        <f>SUM(BU148:BZ156)</f>
        <v>6760</v>
      </c>
      <c r="BV147" s="215"/>
      <c r="BW147" s="215"/>
      <c r="BX147" s="215"/>
      <c r="BY147" s="215"/>
      <c r="BZ147" s="215"/>
      <c r="CA147" s="2"/>
      <c r="CB147" s="2"/>
      <c r="CC147" s="2"/>
      <c r="CD147" s="2"/>
      <c r="CE147" s="2"/>
    </row>
    <row r="148" spans="1:83" ht="12.75" customHeight="1">
      <c r="A148" s="97">
        <v>1</v>
      </c>
      <c r="B148" s="98"/>
      <c r="C148" s="136" t="s">
        <v>80</v>
      </c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8"/>
      <c r="AK148" s="102">
        <v>340</v>
      </c>
      <c r="AL148" s="103"/>
      <c r="AM148" s="103"/>
      <c r="AN148" s="104"/>
      <c r="AO148" s="97" t="s">
        <v>112</v>
      </c>
      <c r="AP148" s="127"/>
      <c r="AQ148" s="127"/>
      <c r="AR148" s="127"/>
      <c r="AS148" s="127"/>
      <c r="AT148" s="98"/>
      <c r="AU148" s="97">
        <v>10</v>
      </c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98"/>
      <c r="BG148" s="108">
        <v>150</v>
      </c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29">
        <f>AU148*BG148</f>
        <v>1500</v>
      </c>
      <c r="BV148" s="129"/>
      <c r="BW148" s="129"/>
      <c r="BX148" s="129"/>
      <c r="BY148" s="129"/>
      <c r="BZ148" s="129"/>
      <c r="CA148" s="2"/>
      <c r="CB148" s="2"/>
      <c r="CC148" s="2"/>
      <c r="CD148" s="2"/>
      <c r="CE148" s="2"/>
    </row>
    <row r="149" spans="1:83" ht="12.75">
      <c r="A149" s="97">
        <v>2</v>
      </c>
      <c r="B149" s="98"/>
      <c r="C149" s="136" t="s">
        <v>87</v>
      </c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8"/>
      <c r="AK149" s="102">
        <v>340</v>
      </c>
      <c r="AL149" s="103"/>
      <c r="AM149" s="103"/>
      <c r="AN149" s="104"/>
      <c r="AO149" s="97" t="s">
        <v>41</v>
      </c>
      <c r="AP149" s="127"/>
      <c r="AQ149" s="127"/>
      <c r="AR149" s="127"/>
      <c r="AS149" s="127"/>
      <c r="AT149" s="98"/>
      <c r="AU149" s="97">
        <v>15</v>
      </c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98"/>
      <c r="BG149" s="108">
        <v>17</v>
      </c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29">
        <f aca="true" t="shared" si="3" ref="BU149:BU156">AU149*BG149</f>
        <v>255</v>
      </c>
      <c r="BV149" s="129"/>
      <c r="BW149" s="129"/>
      <c r="BX149" s="129"/>
      <c r="BY149" s="129"/>
      <c r="BZ149" s="129"/>
      <c r="CA149" s="2"/>
      <c r="CB149" s="2"/>
      <c r="CC149" s="2"/>
      <c r="CD149" s="2"/>
      <c r="CE149" s="2"/>
    </row>
    <row r="150" spans="1:83" ht="12.75">
      <c r="A150" s="97">
        <v>3</v>
      </c>
      <c r="B150" s="98"/>
      <c r="C150" s="136" t="s">
        <v>103</v>
      </c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8"/>
      <c r="AK150" s="102">
        <v>340</v>
      </c>
      <c r="AL150" s="103"/>
      <c r="AM150" s="103"/>
      <c r="AN150" s="104"/>
      <c r="AO150" s="97" t="s">
        <v>126</v>
      </c>
      <c r="AP150" s="127"/>
      <c r="AQ150" s="127"/>
      <c r="AR150" s="127"/>
      <c r="AS150" s="127"/>
      <c r="AT150" s="98"/>
      <c r="AU150" s="97">
        <v>2</v>
      </c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98"/>
      <c r="BG150" s="108">
        <v>100</v>
      </c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29">
        <f t="shared" si="3"/>
        <v>200</v>
      </c>
      <c r="BV150" s="129"/>
      <c r="BW150" s="129"/>
      <c r="BX150" s="129"/>
      <c r="BY150" s="129"/>
      <c r="BZ150" s="129"/>
      <c r="CA150" s="2"/>
      <c r="CB150" s="2"/>
      <c r="CC150" s="2"/>
      <c r="CD150" s="2"/>
      <c r="CE150" s="2"/>
    </row>
    <row r="151" spans="1:83" ht="12.75">
      <c r="A151" s="97">
        <v>4</v>
      </c>
      <c r="B151" s="98"/>
      <c r="C151" s="136" t="s">
        <v>133</v>
      </c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8"/>
      <c r="AK151" s="102">
        <v>340</v>
      </c>
      <c r="AL151" s="103"/>
      <c r="AM151" s="103"/>
      <c r="AN151" s="104"/>
      <c r="AO151" s="97" t="s">
        <v>41</v>
      </c>
      <c r="AP151" s="127"/>
      <c r="AQ151" s="127"/>
      <c r="AR151" s="127"/>
      <c r="AS151" s="127"/>
      <c r="AT151" s="98"/>
      <c r="AU151" s="97">
        <v>3</v>
      </c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98"/>
      <c r="BG151" s="108">
        <v>15</v>
      </c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29">
        <f t="shared" si="3"/>
        <v>45</v>
      </c>
      <c r="BV151" s="129"/>
      <c r="BW151" s="129"/>
      <c r="BX151" s="129"/>
      <c r="BY151" s="129"/>
      <c r="BZ151" s="129"/>
      <c r="CA151" s="2"/>
      <c r="CB151" s="2"/>
      <c r="CC151" s="2"/>
      <c r="CD151" s="2"/>
      <c r="CE151" s="2"/>
    </row>
    <row r="152" spans="1:83" ht="12.75">
      <c r="A152" s="97">
        <v>5</v>
      </c>
      <c r="B152" s="98"/>
      <c r="C152" s="141" t="s">
        <v>123</v>
      </c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3"/>
      <c r="AK152" s="186">
        <v>340</v>
      </c>
      <c r="AL152" s="187"/>
      <c r="AM152" s="187"/>
      <c r="AN152" s="188"/>
      <c r="AO152" s="130" t="s">
        <v>41</v>
      </c>
      <c r="AP152" s="131"/>
      <c r="AQ152" s="131"/>
      <c r="AR152" s="131"/>
      <c r="AS152" s="131"/>
      <c r="AT152" s="132"/>
      <c r="AU152" s="130">
        <v>50</v>
      </c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2"/>
      <c r="BG152" s="281">
        <v>8</v>
      </c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129">
        <f t="shared" si="3"/>
        <v>400</v>
      </c>
      <c r="BV152" s="129"/>
      <c r="BW152" s="129"/>
      <c r="BX152" s="129"/>
      <c r="BY152" s="129"/>
      <c r="BZ152" s="129"/>
      <c r="CA152" s="2"/>
      <c r="CB152" s="2"/>
      <c r="CC152" s="2"/>
      <c r="CD152" s="2"/>
      <c r="CE152" s="2"/>
    </row>
    <row r="153" spans="1:83" ht="12.75" customHeight="1">
      <c r="A153" s="97">
        <v>6</v>
      </c>
      <c r="B153" s="98"/>
      <c r="C153" s="136" t="s">
        <v>134</v>
      </c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8"/>
      <c r="AK153" s="102">
        <v>340</v>
      </c>
      <c r="AL153" s="103"/>
      <c r="AM153" s="103"/>
      <c r="AN153" s="104"/>
      <c r="AO153" s="97" t="s">
        <v>41</v>
      </c>
      <c r="AP153" s="127"/>
      <c r="AQ153" s="127"/>
      <c r="AR153" s="127"/>
      <c r="AS153" s="127"/>
      <c r="AT153" s="98"/>
      <c r="AU153" s="97">
        <v>6</v>
      </c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98"/>
      <c r="BG153" s="108">
        <v>350</v>
      </c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29">
        <f t="shared" si="3"/>
        <v>2100</v>
      </c>
      <c r="BV153" s="129"/>
      <c r="BW153" s="129"/>
      <c r="BX153" s="129"/>
      <c r="BY153" s="129"/>
      <c r="BZ153" s="129"/>
      <c r="CA153" s="2"/>
      <c r="CB153" s="2"/>
      <c r="CC153" s="2"/>
      <c r="CD153" s="2"/>
      <c r="CE153" s="2"/>
    </row>
    <row r="154" spans="1:83" ht="12.75">
      <c r="A154" s="97">
        <v>7</v>
      </c>
      <c r="B154" s="98"/>
      <c r="C154" s="136" t="s">
        <v>250</v>
      </c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8"/>
      <c r="AK154" s="102">
        <v>340</v>
      </c>
      <c r="AL154" s="103"/>
      <c r="AM154" s="103"/>
      <c r="AN154" s="104"/>
      <c r="AO154" s="97" t="s">
        <v>41</v>
      </c>
      <c r="AP154" s="127"/>
      <c r="AQ154" s="127"/>
      <c r="AR154" s="127"/>
      <c r="AS154" s="127"/>
      <c r="AT154" s="98"/>
      <c r="AU154" s="97">
        <v>4</v>
      </c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98"/>
      <c r="BG154" s="108">
        <v>130</v>
      </c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29">
        <f t="shared" si="3"/>
        <v>520</v>
      </c>
      <c r="BV154" s="129"/>
      <c r="BW154" s="129"/>
      <c r="BX154" s="129"/>
      <c r="BY154" s="129"/>
      <c r="BZ154" s="129"/>
      <c r="CA154" s="2"/>
      <c r="CB154" s="2"/>
      <c r="CC154" s="2"/>
      <c r="CD154" s="2"/>
      <c r="CE154" s="2"/>
    </row>
    <row r="155" spans="1:83" ht="12.75">
      <c r="A155" s="97">
        <v>8</v>
      </c>
      <c r="B155" s="98"/>
      <c r="C155" s="136" t="s">
        <v>172</v>
      </c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8"/>
      <c r="AK155" s="102">
        <v>340</v>
      </c>
      <c r="AL155" s="103"/>
      <c r="AM155" s="103"/>
      <c r="AN155" s="104"/>
      <c r="AO155" s="97" t="s">
        <v>41</v>
      </c>
      <c r="AP155" s="127"/>
      <c r="AQ155" s="127"/>
      <c r="AR155" s="127"/>
      <c r="AS155" s="127"/>
      <c r="AT155" s="98"/>
      <c r="AU155" s="97">
        <v>4</v>
      </c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98"/>
      <c r="BG155" s="108">
        <v>10</v>
      </c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29">
        <f t="shared" si="3"/>
        <v>40</v>
      </c>
      <c r="BV155" s="129"/>
      <c r="BW155" s="129"/>
      <c r="BX155" s="129"/>
      <c r="BY155" s="129"/>
      <c r="BZ155" s="129"/>
      <c r="CA155" s="2"/>
      <c r="CB155" s="2"/>
      <c r="CC155" s="2"/>
      <c r="CD155" s="2"/>
      <c r="CE155" s="2"/>
    </row>
    <row r="156" spans="1:83" ht="12.75">
      <c r="A156" s="97">
        <v>9</v>
      </c>
      <c r="B156" s="98"/>
      <c r="C156" s="136" t="s">
        <v>152</v>
      </c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8"/>
      <c r="AK156" s="102">
        <v>340</v>
      </c>
      <c r="AL156" s="103"/>
      <c r="AM156" s="103"/>
      <c r="AN156" s="104"/>
      <c r="AO156" s="97" t="s">
        <v>72</v>
      </c>
      <c r="AP156" s="127"/>
      <c r="AQ156" s="127"/>
      <c r="AR156" s="127"/>
      <c r="AS156" s="127"/>
      <c r="AT156" s="98"/>
      <c r="AU156" s="97">
        <v>20</v>
      </c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98"/>
      <c r="BG156" s="108">
        <v>85</v>
      </c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29">
        <f t="shared" si="3"/>
        <v>1700</v>
      </c>
      <c r="BV156" s="129"/>
      <c r="BW156" s="129"/>
      <c r="BX156" s="129"/>
      <c r="BY156" s="129"/>
      <c r="BZ156" s="129"/>
      <c r="CA156" s="2"/>
      <c r="CB156" s="2"/>
      <c r="CC156" s="2"/>
      <c r="CD156" s="2"/>
      <c r="CE156" s="2"/>
    </row>
    <row r="157" spans="1:83" ht="12.75">
      <c r="A157" s="102"/>
      <c r="B157" s="104"/>
      <c r="C157" s="252" t="s">
        <v>82</v>
      </c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4"/>
      <c r="AK157" s="102">
        <v>340</v>
      </c>
      <c r="AL157" s="103"/>
      <c r="AM157" s="103"/>
      <c r="AN157" s="104"/>
      <c r="AO157" s="97"/>
      <c r="AP157" s="127"/>
      <c r="AQ157" s="127"/>
      <c r="AR157" s="127"/>
      <c r="AS157" s="127"/>
      <c r="AT157" s="98"/>
      <c r="AU157" s="9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98"/>
      <c r="BG157" s="108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215">
        <f>SUM(BU158:BZ167)</f>
        <v>37865</v>
      </c>
      <c r="BV157" s="215"/>
      <c r="BW157" s="215"/>
      <c r="BX157" s="215"/>
      <c r="BY157" s="215"/>
      <c r="BZ157" s="215"/>
      <c r="CA157" s="2"/>
      <c r="CB157" s="2"/>
      <c r="CC157" s="2"/>
      <c r="CD157" s="2"/>
      <c r="CE157" s="2"/>
    </row>
    <row r="158" spans="1:83" ht="12.75">
      <c r="A158" s="97">
        <v>1</v>
      </c>
      <c r="B158" s="98"/>
      <c r="C158" s="136" t="s">
        <v>115</v>
      </c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8"/>
      <c r="AK158" s="102">
        <v>340</v>
      </c>
      <c r="AL158" s="103"/>
      <c r="AM158" s="103"/>
      <c r="AN158" s="104"/>
      <c r="AO158" s="97" t="s">
        <v>113</v>
      </c>
      <c r="AP158" s="127"/>
      <c r="AQ158" s="127"/>
      <c r="AR158" s="127"/>
      <c r="AS158" s="127"/>
      <c r="AT158" s="98"/>
      <c r="AU158" s="97">
        <v>14</v>
      </c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98"/>
      <c r="BG158" s="108">
        <f>BU158/AU158</f>
        <v>97.85714285714286</v>
      </c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29">
        <v>1370</v>
      </c>
      <c r="BV158" s="129"/>
      <c r="BW158" s="129"/>
      <c r="BX158" s="129"/>
      <c r="BY158" s="129"/>
      <c r="BZ158" s="129"/>
      <c r="CA158" s="2"/>
      <c r="CB158" s="2"/>
      <c r="CC158" s="2"/>
      <c r="CD158" s="2"/>
      <c r="CE158" s="2"/>
    </row>
    <row r="159" spans="1:83" ht="15.75" customHeight="1">
      <c r="A159" s="97">
        <v>2</v>
      </c>
      <c r="B159" s="98"/>
      <c r="C159" s="136" t="s">
        <v>124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8"/>
      <c r="AK159" s="102">
        <v>340</v>
      </c>
      <c r="AL159" s="103"/>
      <c r="AM159" s="103"/>
      <c r="AN159" s="104"/>
      <c r="AO159" s="97" t="s">
        <v>72</v>
      </c>
      <c r="AP159" s="127"/>
      <c r="AQ159" s="127"/>
      <c r="AR159" s="127"/>
      <c r="AS159" s="127"/>
      <c r="AT159" s="98"/>
      <c r="AU159" s="97">
        <v>100</v>
      </c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98"/>
      <c r="BG159" s="108">
        <v>10</v>
      </c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29">
        <f aca="true" t="shared" si="4" ref="BU159:BU167">AU159*BG159</f>
        <v>1000</v>
      </c>
      <c r="BV159" s="129"/>
      <c r="BW159" s="129"/>
      <c r="BX159" s="129"/>
      <c r="BY159" s="129"/>
      <c r="BZ159" s="129"/>
      <c r="CA159" s="2"/>
      <c r="CB159" s="2"/>
      <c r="CC159" s="2"/>
      <c r="CD159" s="2"/>
      <c r="CE159" s="2"/>
    </row>
    <row r="160" spans="1:83" ht="15" customHeight="1">
      <c r="A160" s="97">
        <v>3</v>
      </c>
      <c r="B160" s="98"/>
      <c r="C160" s="136" t="s">
        <v>125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8"/>
      <c r="AK160" s="102">
        <v>340</v>
      </c>
      <c r="AL160" s="103"/>
      <c r="AM160" s="103"/>
      <c r="AN160" s="104"/>
      <c r="AO160" s="97" t="s">
        <v>148</v>
      </c>
      <c r="AP160" s="127"/>
      <c r="AQ160" s="127"/>
      <c r="AR160" s="127"/>
      <c r="AS160" s="127"/>
      <c r="AT160" s="98"/>
      <c r="AU160" s="97">
        <v>50</v>
      </c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98"/>
      <c r="BG160" s="108">
        <v>280</v>
      </c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29">
        <f t="shared" si="4"/>
        <v>14000</v>
      </c>
      <c r="BV160" s="129"/>
      <c r="BW160" s="129"/>
      <c r="BX160" s="129"/>
      <c r="BY160" s="129"/>
      <c r="BZ160" s="129"/>
      <c r="CA160" s="2"/>
      <c r="CB160" s="2"/>
      <c r="CC160" s="2"/>
      <c r="CD160" s="2"/>
      <c r="CE160" s="2"/>
    </row>
    <row r="161" spans="1:83" ht="14.25" customHeight="1">
      <c r="A161" s="97">
        <v>4</v>
      </c>
      <c r="B161" s="98"/>
      <c r="C161" s="136" t="s">
        <v>79</v>
      </c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8"/>
      <c r="AK161" s="102">
        <v>340</v>
      </c>
      <c r="AL161" s="103"/>
      <c r="AM161" s="103"/>
      <c r="AN161" s="104"/>
      <c r="AO161" s="97" t="s">
        <v>72</v>
      </c>
      <c r="AP161" s="127"/>
      <c r="AQ161" s="127"/>
      <c r="AR161" s="127"/>
      <c r="AS161" s="127"/>
      <c r="AT161" s="98"/>
      <c r="AU161" s="97">
        <v>3</v>
      </c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98"/>
      <c r="BG161" s="108">
        <v>70</v>
      </c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29">
        <f t="shared" si="4"/>
        <v>210</v>
      </c>
      <c r="BV161" s="129"/>
      <c r="BW161" s="129"/>
      <c r="BX161" s="129"/>
      <c r="BY161" s="129"/>
      <c r="BZ161" s="129"/>
      <c r="CA161" s="2"/>
      <c r="CB161" s="2"/>
      <c r="CC161" s="2"/>
      <c r="CD161" s="2"/>
      <c r="CE161" s="2"/>
    </row>
    <row r="162" spans="1:83" ht="15" customHeight="1">
      <c r="A162" s="97">
        <v>5</v>
      </c>
      <c r="B162" s="98"/>
      <c r="C162" s="136" t="s">
        <v>249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8"/>
      <c r="AK162" s="102">
        <v>340</v>
      </c>
      <c r="AL162" s="103"/>
      <c r="AM162" s="103"/>
      <c r="AN162" s="104"/>
      <c r="AO162" s="97" t="s">
        <v>41</v>
      </c>
      <c r="AP162" s="127"/>
      <c r="AQ162" s="127"/>
      <c r="AR162" s="127"/>
      <c r="AS162" s="127"/>
      <c r="AT162" s="98"/>
      <c r="AU162" s="97">
        <v>60</v>
      </c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98"/>
      <c r="BG162" s="108">
        <v>25</v>
      </c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29">
        <f t="shared" si="4"/>
        <v>1500</v>
      </c>
      <c r="BV162" s="129"/>
      <c r="BW162" s="129"/>
      <c r="BX162" s="129"/>
      <c r="BY162" s="129"/>
      <c r="BZ162" s="129"/>
      <c r="CA162" s="2"/>
      <c r="CB162" s="2"/>
      <c r="CC162" s="2"/>
      <c r="CD162" s="2"/>
      <c r="CE162" s="2"/>
    </row>
    <row r="163" spans="1:83" ht="12.75">
      <c r="A163" s="97">
        <v>6</v>
      </c>
      <c r="B163" s="98"/>
      <c r="C163" s="136" t="s">
        <v>254</v>
      </c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8"/>
      <c r="AK163" s="102">
        <v>340</v>
      </c>
      <c r="AL163" s="103"/>
      <c r="AM163" s="103"/>
      <c r="AN163" s="104"/>
      <c r="AO163" s="97" t="s">
        <v>255</v>
      </c>
      <c r="AP163" s="127"/>
      <c r="AQ163" s="127"/>
      <c r="AR163" s="127"/>
      <c r="AS163" s="127"/>
      <c r="AT163" s="98"/>
      <c r="AU163" s="97">
        <v>6</v>
      </c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98"/>
      <c r="BG163" s="108">
        <v>50</v>
      </c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29">
        <f t="shared" si="4"/>
        <v>300</v>
      </c>
      <c r="BV163" s="129"/>
      <c r="BW163" s="129"/>
      <c r="BX163" s="129"/>
      <c r="BY163" s="129"/>
      <c r="BZ163" s="129"/>
      <c r="CA163" s="2"/>
      <c r="CB163" s="2"/>
      <c r="CC163" s="2"/>
      <c r="CD163" s="2"/>
      <c r="CE163" s="2"/>
    </row>
    <row r="164" spans="1:83" ht="12.75">
      <c r="A164" s="97">
        <v>7</v>
      </c>
      <c r="B164" s="98"/>
      <c r="C164" s="136" t="s">
        <v>102</v>
      </c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8"/>
      <c r="AK164" s="102">
        <v>340</v>
      </c>
      <c r="AL164" s="103"/>
      <c r="AM164" s="103"/>
      <c r="AN164" s="104"/>
      <c r="AO164" s="97" t="s">
        <v>41</v>
      </c>
      <c r="AP164" s="127"/>
      <c r="AQ164" s="127"/>
      <c r="AR164" s="127"/>
      <c r="AS164" s="127"/>
      <c r="AT164" s="98"/>
      <c r="AU164" s="97">
        <v>4</v>
      </c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98"/>
      <c r="BG164" s="108">
        <v>30</v>
      </c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10"/>
      <c r="BU164" s="115">
        <f t="shared" si="4"/>
        <v>120</v>
      </c>
      <c r="BV164" s="128"/>
      <c r="BW164" s="128"/>
      <c r="BX164" s="128"/>
      <c r="BY164" s="128"/>
      <c r="BZ164" s="116"/>
      <c r="CA164" s="2"/>
      <c r="CB164" s="2"/>
      <c r="CC164" s="2"/>
      <c r="CD164" s="2"/>
      <c r="CE164" s="2"/>
    </row>
    <row r="165" spans="1:83" ht="12.75">
      <c r="A165" s="97">
        <v>8</v>
      </c>
      <c r="B165" s="98"/>
      <c r="C165" s="136" t="s">
        <v>118</v>
      </c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8"/>
      <c r="AK165" s="102">
        <v>340</v>
      </c>
      <c r="AL165" s="103"/>
      <c r="AM165" s="103"/>
      <c r="AN165" s="104"/>
      <c r="AO165" s="97" t="s">
        <v>41</v>
      </c>
      <c r="AP165" s="127"/>
      <c r="AQ165" s="127"/>
      <c r="AR165" s="127"/>
      <c r="AS165" s="127"/>
      <c r="AT165" s="98"/>
      <c r="AU165" s="97">
        <v>30</v>
      </c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98"/>
      <c r="BG165" s="108">
        <v>58</v>
      </c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10"/>
      <c r="BU165" s="115">
        <f t="shared" si="4"/>
        <v>1740</v>
      </c>
      <c r="BV165" s="128"/>
      <c r="BW165" s="128"/>
      <c r="BX165" s="128"/>
      <c r="BY165" s="128"/>
      <c r="BZ165" s="116"/>
      <c r="CA165" s="2"/>
      <c r="CB165" s="2"/>
      <c r="CC165" s="2"/>
      <c r="CD165" s="2"/>
      <c r="CE165" s="2"/>
    </row>
    <row r="166" spans="1:83" ht="12.75">
      <c r="A166" s="97">
        <v>9</v>
      </c>
      <c r="B166" s="98"/>
      <c r="C166" s="136" t="s">
        <v>171</v>
      </c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8"/>
      <c r="AK166" s="102">
        <v>340</v>
      </c>
      <c r="AL166" s="103"/>
      <c r="AM166" s="103"/>
      <c r="AN166" s="104"/>
      <c r="AO166" s="97" t="s">
        <v>72</v>
      </c>
      <c r="AP166" s="127"/>
      <c r="AQ166" s="127"/>
      <c r="AR166" s="127"/>
      <c r="AS166" s="127"/>
      <c r="AT166" s="98"/>
      <c r="AU166" s="97">
        <v>77</v>
      </c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98"/>
      <c r="BG166" s="115">
        <v>125</v>
      </c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16"/>
      <c r="BU166" s="191">
        <f t="shared" si="4"/>
        <v>9625</v>
      </c>
      <c r="BV166" s="192"/>
      <c r="BW166" s="192"/>
      <c r="BX166" s="192"/>
      <c r="BY166" s="192"/>
      <c r="BZ166" s="193"/>
      <c r="CA166" s="2"/>
      <c r="CB166" s="2"/>
      <c r="CC166" s="2"/>
      <c r="CD166" s="2"/>
      <c r="CE166" s="2"/>
    </row>
    <row r="167" spans="1:83" ht="12.75">
      <c r="A167" s="97">
        <v>10</v>
      </c>
      <c r="B167" s="98"/>
      <c r="C167" s="136" t="s">
        <v>253</v>
      </c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8"/>
      <c r="AK167" s="102">
        <v>340</v>
      </c>
      <c r="AL167" s="103"/>
      <c r="AM167" s="103"/>
      <c r="AN167" s="104"/>
      <c r="AO167" s="97" t="s">
        <v>41</v>
      </c>
      <c r="AP167" s="127"/>
      <c r="AQ167" s="127"/>
      <c r="AR167" s="127"/>
      <c r="AS167" s="127"/>
      <c r="AT167" s="98"/>
      <c r="AU167" s="97">
        <v>1</v>
      </c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98"/>
      <c r="BG167" s="108">
        <v>8000</v>
      </c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10"/>
      <c r="BU167" s="115">
        <f t="shared" si="4"/>
        <v>8000</v>
      </c>
      <c r="BV167" s="128"/>
      <c r="BW167" s="128"/>
      <c r="BX167" s="128"/>
      <c r="BY167" s="128"/>
      <c r="BZ167" s="116"/>
      <c r="CA167" s="2"/>
      <c r="CB167" s="2"/>
      <c r="CC167" s="2"/>
      <c r="CD167" s="2"/>
      <c r="CE167" s="2"/>
    </row>
    <row r="168" spans="1:78" ht="16.5" customHeight="1">
      <c r="A168" s="97"/>
      <c r="B168" s="98"/>
      <c r="C168" s="102" t="s">
        <v>97</v>
      </c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4"/>
      <c r="AK168" s="102">
        <v>340</v>
      </c>
      <c r="AL168" s="103"/>
      <c r="AM168" s="103"/>
      <c r="AN168" s="104"/>
      <c r="AO168" s="9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255"/>
      <c r="BF168" s="255"/>
      <c r="BG168" s="255"/>
      <c r="BH168" s="255"/>
      <c r="BI168" s="255"/>
      <c r="BJ168" s="255"/>
      <c r="BK168" s="255"/>
      <c r="BL168" s="255"/>
      <c r="BM168" s="255"/>
      <c r="BN168" s="255"/>
      <c r="BO168" s="255"/>
      <c r="BP168" s="255"/>
      <c r="BQ168" s="255"/>
      <c r="BR168" s="255"/>
      <c r="BS168" s="255"/>
      <c r="BT168" s="256"/>
      <c r="BU168" s="133">
        <f>BU130+BU131+BU147+BU157</f>
        <v>50465</v>
      </c>
      <c r="BV168" s="134"/>
      <c r="BW168" s="134"/>
      <c r="BX168" s="134"/>
      <c r="BY168" s="134"/>
      <c r="BZ168" s="135"/>
    </row>
    <row r="169" spans="1:78" ht="16.5" customHeight="1">
      <c r="A169" s="102" t="s">
        <v>59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33">
        <f>BU130+BU131+BU147+BU157</f>
        <v>50465</v>
      </c>
      <c r="BV169" s="134"/>
      <c r="BW169" s="134"/>
      <c r="BX169" s="134"/>
      <c r="BY169" s="134"/>
      <c r="BZ169" s="135"/>
    </row>
    <row r="170" ht="15" customHeight="1"/>
    <row r="171" spans="1:78" ht="15.75" customHeight="1" hidden="1">
      <c r="A171" s="117" t="s">
        <v>60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</row>
    <row r="172" ht="12.75" customHeight="1" hidden="1"/>
    <row r="173" spans="1:78" ht="12.75" customHeight="1" hidden="1">
      <c r="A173" s="147" t="s">
        <v>0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</row>
    <row r="174" spans="1:78" ht="12.75" customHeight="1" hidden="1">
      <c r="A174" s="148" t="s">
        <v>1</v>
      </c>
      <c r="B174" s="149"/>
      <c r="C174" s="148" t="s">
        <v>2</v>
      </c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49"/>
      <c r="AP174" s="148" t="s">
        <v>3</v>
      </c>
      <c r="AQ174" s="152"/>
      <c r="AR174" s="152"/>
      <c r="AS174" s="149"/>
      <c r="AT174" s="154" t="s">
        <v>4</v>
      </c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6"/>
      <c r="BG174" s="148" t="s">
        <v>5</v>
      </c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49"/>
      <c r="BU174" s="148" t="s">
        <v>6</v>
      </c>
      <c r="BV174" s="152"/>
      <c r="BW174" s="152"/>
      <c r="BX174" s="152"/>
      <c r="BY174" s="152"/>
      <c r="BZ174" s="149"/>
    </row>
    <row r="175" spans="1:78" ht="12.75" customHeight="1" hidden="1">
      <c r="A175" s="150"/>
      <c r="B175" s="151"/>
      <c r="C175" s="150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1"/>
      <c r="AP175" s="150"/>
      <c r="AQ175" s="153"/>
      <c r="AR175" s="153"/>
      <c r="AS175" s="151"/>
      <c r="AT175" s="157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9"/>
      <c r="BG175" s="150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1"/>
      <c r="BU175" s="150"/>
      <c r="BV175" s="153"/>
      <c r="BW175" s="153"/>
      <c r="BX175" s="153"/>
      <c r="BY175" s="153"/>
      <c r="BZ175" s="151"/>
    </row>
    <row r="176" spans="1:78" ht="12.75" customHeight="1" hidden="1">
      <c r="A176" s="97">
        <v>1</v>
      </c>
      <c r="B176" s="98"/>
      <c r="C176" s="97">
        <v>2</v>
      </c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98"/>
      <c r="AP176" s="97">
        <v>3</v>
      </c>
      <c r="AQ176" s="127"/>
      <c r="AR176" s="127"/>
      <c r="AS176" s="98"/>
      <c r="AT176" s="97">
        <v>4</v>
      </c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98"/>
      <c r="BG176" s="97">
        <v>5</v>
      </c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98"/>
      <c r="BU176" s="97" t="s">
        <v>7</v>
      </c>
      <c r="BV176" s="127"/>
      <c r="BW176" s="127"/>
      <c r="BX176" s="127"/>
      <c r="BY176" s="127"/>
      <c r="BZ176" s="98"/>
    </row>
    <row r="177" spans="1:78" ht="12.75" customHeight="1" hidden="1">
      <c r="A177" s="97">
        <v>1</v>
      </c>
      <c r="B177" s="98"/>
      <c r="C177" s="99" t="s">
        <v>8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1"/>
      <c r="AP177" s="97">
        <v>21101</v>
      </c>
      <c r="AQ177" s="127"/>
      <c r="AR177" s="127"/>
      <c r="AS177" s="98"/>
      <c r="AT177" s="178">
        <v>2.9083333333</v>
      </c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80"/>
      <c r="BG177" s="97">
        <v>12</v>
      </c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98"/>
      <c r="BU177" s="115">
        <f>AT177*BG177</f>
        <v>34.8999999996</v>
      </c>
      <c r="BV177" s="128"/>
      <c r="BW177" s="128"/>
      <c r="BX177" s="128"/>
      <c r="BY177" s="128"/>
      <c r="BZ177" s="116"/>
    </row>
    <row r="178" spans="1:78" ht="12.75" customHeight="1" hidden="1">
      <c r="A178" s="97"/>
      <c r="B178" s="98"/>
      <c r="C178" s="97" t="s">
        <v>9</v>
      </c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98"/>
      <c r="BU178" s="115">
        <f>SUM(BU177:BZ177)</f>
        <v>34.8999999996</v>
      </c>
      <c r="BV178" s="128"/>
      <c r="BW178" s="128"/>
      <c r="BX178" s="128"/>
      <c r="BY178" s="128"/>
      <c r="BZ178" s="116"/>
    </row>
    <row r="179" spans="1:78" ht="12.75" customHeight="1" hidden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</row>
    <row r="180" spans="1:78" ht="12.75" customHeight="1" hidden="1">
      <c r="A180" s="147" t="s">
        <v>14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</row>
    <row r="181" spans="1:78" ht="12.75" customHeight="1" hidden="1">
      <c r="A181" s="148" t="s">
        <v>1</v>
      </c>
      <c r="B181" s="149"/>
      <c r="C181" s="148" t="s">
        <v>2</v>
      </c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49"/>
      <c r="AP181" s="148" t="s">
        <v>3</v>
      </c>
      <c r="AQ181" s="152"/>
      <c r="AR181" s="152"/>
      <c r="AS181" s="149"/>
      <c r="AT181" s="154" t="s">
        <v>4</v>
      </c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6"/>
      <c r="BG181" s="148" t="s">
        <v>33</v>
      </c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49"/>
      <c r="BU181" s="148" t="s">
        <v>6</v>
      </c>
      <c r="BV181" s="152"/>
      <c r="BW181" s="152"/>
      <c r="BX181" s="152"/>
      <c r="BY181" s="152"/>
      <c r="BZ181" s="149"/>
    </row>
    <row r="182" spans="1:78" ht="12.75" customHeight="1" hidden="1">
      <c r="A182" s="150"/>
      <c r="B182" s="151"/>
      <c r="C182" s="150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1"/>
      <c r="AP182" s="150"/>
      <c r="AQ182" s="153"/>
      <c r="AR182" s="153"/>
      <c r="AS182" s="151"/>
      <c r="AT182" s="157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9"/>
      <c r="BG182" s="150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1"/>
      <c r="BU182" s="150"/>
      <c r="BV182" s="153"/>
      <c r="BW182" s="153"/>
      <c r="BX182" s="153"/>
      <c r="BY182" s="153"/>
      <c r="BZ182" s="151"/>
    </row>
    <row r="183" spans="1:78" ht="12.75" customHeight="1" hidden="1">
      <c r="A183" s="97">
        <v>1</v>
      </c>
      <c r="B183" s="98"/>
      <c r="C183" s="97">
        <v>2</v>
      </c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98"/>
      <c r="AP183" s="97">
        <v>3</v>
      </c>
      <c r="AQ183" s="127"/>
      <c r="AR183" s="127"/>
      <c r="AS183" s="98"/>
      <c r="AT183" s="97">
        <v>4</v>
      </c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98"/>
      <c r="BG183" s="97">
        <v>5</v>
      </c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98"/>
      <c r="BU183" s="97" t="s">
        <v>7</v>
      </c>
      <c r="BV183" s="127"/>
      <c r="BW183" s="127"/>
      <c r="BX183" s="127"/>
      <c r="BY183" s="127"/>
      <c r="BZ183" s="98"/>
    </row>
    <row r="184" spans="1:78" ht="12.75" customHeight="1" hidden="1">
      <c r="A184" s="97">
        <v>1</v>
      </c>
      <c r="B184" s="98"/>
      <c r="C184" s="99" t="s">
        <v>15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1"/>
      <c r="AP184" s="97">
        <v>21301</v>
      </c>
      <c r="AQ184" s="127"/>
      <c r="AR184" s="127"/>
      <c r="AS184" s="98"/>
      <c r="AT184" s="108">
        <f>BU177</f>
        <v>34.8999999996</v>
      </c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10"/>
      <c r="BG184" s="144">
        <v>0.262</v>
      </c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6"/>
      <c r="BU184" s="115">
        <f>AT184*BG184</f>
        <v>9.1437999998952</v>
      </c>
      <c r="BV184" s="128"/>
      <c r="BW184" s="128"/>
      <c r="BX184" s="128"/>
      <c r="BY184" s="128"/>
      <c r="BZ184" s="116"/>
    </row>
    <row r="185" spans="1:78" ht="12.75" customHeight="1" hidden="1">
      <c r="A185" s="97"/>
      <c r="B185" s="98"/>
      <c r="C185" s="102" t="s">
        <v>16</v>
      </c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4"/>
      <c r="BU185" s="115">
        <f>SUM(BU184:BZ184)</f>
        <v>9.1437999998952</v>
      </c>
      <c r="BV185" s="128"/>
      <c r="BW185" s="128"/>
      <c r="BX185" s="128"/>
      <c r="BY185" s="128"/>
      <c r="BZ185" s="116"/>
    </row>
    <row r="186" ht="12.75" hidden="1"/>
    <row r="187" spans="1:78" ht="15.75" customHeight="1" hidden="1">
      <c r="A187" s="117" t="s">
        <v>61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</row>
    <row r="188" ht="12.75" customHeight="1" hidden="1"/>
    <row r="189" spans="1:78" ht="12.75" customHeight="1" hidden="1">
      <c r="A189" s="147" t="s">
        <v>55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</row>
    <row r="190" spans="1:78" ht="12.75" customHeight="1" hidden="1">
      <c r="A190" s="148" t="s">
        <v>1</v>
      </c>
      <c r="B190" s="149"/>
      <c r="C190" s="148" t="s">
        <v>2</v>
      </c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49"/>
      <c r="AK190" s="148" t="s">
        <v>3</v>
      </c>
      <c r="AL190" s="152"/>
      <c r="AM190" s="152"/>
      <c r="AN190" s="149"/>
      <c r="AO190" s="148" t="s">
        <v>18</v>
      </c>
      <c r="AP190" s="152"/>
      <c r="AQ190" s="152"/>
      <c r="AR190" s="152"/>
      <c r="AS190" s="152"/>
      <c r="AT190" s="149"/>
      <c r="AU190" s="154" t="s">
        <v>35</v>
      </c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6"/>
      <c r="BG190" s="148" t="s">
        <v>62</v>
      </c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49"/>
      <c r="BU190" s="148" t="s">
        <v>6</v>
      </c>
      <c r="BV190" s="152"/>
      <c r="BW190" s="152"/>
      <c r="BX190" s="152"/>
      <c r="BY190" s="152"/>
      <c r="BZ190" s="149"/>
    </row>
    <row r="191" spans="1:78" ht="12.75" customHeight="1" hidden="1">
      <c r="A191" s="150"/>
      <c r="B191" s="151"/>
      <c r="C191" s="150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1"/>
      <c r="AK191" s="150"/>
      <c r="AL191" s="153"/>
      <c r="AM191" s="153"/>
      <c r="AN191" s="151"/>
      <c r="AO191" s="150"/>
      <c r="AP191" s="153"/>
      <c r="AQ191" s="153"/>
      <c r="AR191" s="153"/>
      <c r="AS191" s="153"/>
      <c r="AT191" s="151"/>
      <c r="AU191" s="157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9"/>
      <c r="BG191" s="150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1"/>
      <c r="BU191" s="150"/>
      <c r="BV191" s="153"/>
      <c r="BW191" s="153"/>
      <c r="BX191" s="153"/>
      <c r="BY191" s="153"/>
      <c r="BZ191" s="151"/>
    </row>
    <row r="192" spans="1:78" ht="12.75" customHeight="1" hidden="1">
      <c r="A192" s="97">
        <v>1</v>
      </c>
      <c r="B192" s="98"/>
      <c r="C192" s="97">
        <v>2</v>
      </c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98"/>
      <c r="AK192" s="97">
        <v>3</v>
      </c>
      <c r="AL192" s="127"/>
      <c r="AM192" s="127"/>
      <c r="AN192" s="98"/>
      <c r="AO192" s="97">
        <v>4</v>
      </c>
      <c r="AP192" s="127"/>
      <c r="AQ192" s="127"/>
      <c r="AR192" s="127"/>
      <c r="AS192" s="127"/>
      <c r="AT192" s="98"/>
      <c r="AU192" s="97">
        <v>5</v>
      </c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98"/>
      <c r="BG192" s="97">
        <v>6</v>
      </c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98"/>
      <c r="BU192" s="97" t="s">
        <v>30</v>
      </c>
      <c r="BV192" s="127"/>
      <c r="BW192" s="127"/>
      <c r="BX192" s="127"/>
      <c r="BY192" s="127"/>
      <c r="BZ192" s="98"/>
    </row>
    <row r="193" spans="1:78" ht="12.75" customHeight="1" hidden="1">
      <c r="A193" s="97">
        <v>1</v>
      </c>
      <c r="B193" s="98"/>
      <c r="C193" s="136" t="s">
        <v>63</v>
      </c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8"/>
      <c r="AK193" s="97"/>
      <c r="AL193" s="127"/>
      <c r="AM193" s="127"/>
      <c r="AN193" s="98"/>
      <c r="AO193" s="97" t="s">
        <v>41</v>
      </c>
      <c r="AP193" s="127"/>
      <c r="AQ193" s="127"/>
      <c r="AR193" s="127"/>
      <c r="AS193" s="127"/>
      <c r="AT193" s="98"/>
      <c r="AU193" s="97">
        <v>1</v>
      </c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98"/>
      <c r="BG193" s="115">
        <v>18</v>
      </c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16"/>
      <c r="BU193" s="115">
        <f>AU193*BG193</f>
        <v>18</v>
      </c>
      <c r="BV193" s="128"/>
      <c r="BW193" s="128"/>
      <c r="BX193" s="128"/>
      <c r="BY193" s="128"/>
      <c r="BZ193" s="116"/>
    </row>
    <row r="194" spans="1:78" ht="12.75" customHeight="1" hidden="1">
      <c r="A194" s="97"/>
      <c r="B194" s="98"/>
      <c r="C194" s="97" t="s">
        <v>11</v>
      </c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98"/>
      <c r="AK194" s="97"/>
      <c r="AL194" s="127"/>
      <c r="AM194" s="127"/>
      <c r="AN194" s="98"/>
      <c r="AO194" s="97"/>
      <c r="AP194" s="127"/>
      <c r="AQ194" s="127"/>
      <c r="AR194" s="127"/>
      <c r="AS194" s="127"/>
      <c r="AT194" s="98"/>
      <c r="AU194" s="9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98"/>
      <c r="BG194" s="115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16"/>
      <c r="BU194" s="115">
        <f>SUM(BU193:BZ193)</f>
        <v>18</v>
      </c>
      <c r="BV194" s="128"/>
      <c r="BW194" s="128"/>
      <c r="BX194" s="128"/>
      <c r="BY194" s="128"/>
      <c r="BZ194" s="116"/>
    </row>
    <row r="195" spans="1:78" ht="12.75" customHeight="1" hidden="1">
      <c r="A195" s="102" t="s">
        <v>56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4"/>
      <c r="BU195" s="115">
        <f>SUM(BU194)</f>
        <v>18</v>
      </c>
      <c r="BV195" s="128"/>
      <c r="BW195" s="128"/>
      <c r="BX195" s="128"/>
      <c r="BY195" s="128"/>
      <c r="BZ195" s="116"/>
    </row>
    <row r="196" ht="12.75" hidden="1"/>
    <row r="197" spans="1:78" ht="12.75" customHeight="1" hidden="1">
      <c r="A197" s="147" t="s">
        <v>57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</row>
    <row r="198" spans="1:78" ht="12.75" customHeight="1" hidden="1">
      <c r="A198" s="148" t="s">
        <v>1</v>
      </c>
      <c r="B198" s="149"/>
      <c r="C198" s="148" t="s">
        <v>2</v>
      </c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49"/>
      <c r="AK198" s="148" t="s">
        <v>3</v>
      </c>
      <c r="AL198" s="152"/>
      <c r="AM198" s="152"/>
      <c r="AN198" s="149"/>
      <c r="AO198" s="148" t="s">
        <v>18</v>
      </c>
      <c r="AP198" s="152"/>
      <c r="AQ198" s="152"/>
      <c r="AR198" s="152"/>
      <c r="AS198" s="152"/>
      <c r="AT198" s="149"/>
      <c r="AU198" s="154" t="s">
        <v>35</v>
      </c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6"/>
      <c r="BG198" s="148" t="s">
        <v>58</v>
      </c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49"/>
      <c r="BU198" s="148" t="s">
        <v>6</v>
      </c>
      <c r="BV198" s="152"/>
      <c r="BW198" s="152"/>
      <c r="BX198" s="152"/>
      <c r="BY198" s="152"/>
      <c r="BZ198" s="149"/>
    </row>
    <row r="199" spans="1:78" ht="12.75" customHeight="1" hidden="1">
      <c r="A199" s="150"/>
      <c r="B199" s="151"/>
      <c r="C199" s="150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1"/>
      <c r="AK199" s="150"/>
      <c r="AL199" s="153"/>
      <c r="AM199" s="153"/>
      <c r="AN199" s="151"/>
      <c r="AO199" s="150"/>
      <c r="AP199" s="153"/>
      <c r="AQ199" s="153"/>
      <c r="AR199" s="153"/>
      <c r="AS199" s="153"/>
      <c r="AT199" s="151"/>
      <c r="AU199" s="157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9"/>
      <c r="BG199" s="150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1"/>
      <c r="BU199" s="150"/>
      <c r="BV199" s="153"/>
      <c r="BW199" s="153"/>
      <c r="BX199" s="153"/>
      <c r="BY199" s="153"/>
      <c r="BZ199" s="151"/>
    </row>
    <row r="200" spans="1:78" ht="12.75" customHeight="1" hidden="1">
      <c r="A200" s="97">
        <v>1</v>
      </c>
      <c r="B200" s="98"/>
      <c r="C200" s="97">
        <v>2</v>
      </c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98"/>
      <c r="AK200" s="97">
        <v>3</v>
      </c>
      <c r="AL200" s="127"/>
      <c r="AM200" s="127"/>
      <c r="AN200" s="98"/>
      <c r="AO200" s="97">
        <v>4</v>
      </c>
      <c r="AP200" s="127"/>
      <c r="AQ200" s="127"/>
      <c r="AR200" s="127"/>
      <c r="AS200" s="127"/>
      <c r="AT200" s="98"/>
      <c r="AU200" s="97">
        <v>5</v>
      </c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98"/>
      <c r="BG200" s="97">
        <v>6</v>
      </c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98"/>
      <c r="BU200" s="97" t="s">
        <v>64</v>
      </c>
      <c r="BV200" s="127"/>
      <c r="BW200" s="127"/>
      <c r="BX200" s="127"/>
      <c r="BY200" s="127"/>
      <c r="BZ200" s="98"/>
    </row>
    <row r="201" spans="1:78" ht="12.75" customHeight="1" hidden="1">
      <c r="A201" s="97"/>
      <c r="B201" s="98"/>
      <c r="C201" s="136" t="s">
        <v>65</v>
      </c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8"/>
      <c r="AK201" s="97"/>
      <c r="AL201" s="127"/>
      <c r="AM201" s="127"/>
      <c r="AN201" s="98"/>
      <c r="AO201" s="97" t="s">
        <v>66</v>
      </c>
      <c r="AP201" s="127"/>
      <c r="AQ201" s="127"/>
      <c r="AR201" s="127"/>
      <c r="AS201" s="127"/>
      <c r="AT201" s="98"/>
      <c r="AU201" s="97">
        <v>100</v>
      </c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98"/>
      <c r="BG201" s="108">
        <v>50</v>
      </c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10"/>
      <c r="BU201" s="115">
        <f>AU201*BG201/1000</f>
        <v>5</v>
      </c>
      <c r="BV201" s="128"/>
      <c r="BW201" s="128"/>
      <c r="BX201" s="128"/>
      <c r="BY201" s="128"/>
      <c r="BZ201" s="116"/>
    </row>
    <row r="202" spans="1:78" ht="12.75" customHeight="1" hidden="1">
      <c r="A202" s="97"/>
      <c r="B202" s="98"/>
      <c r="C202" s="97" t="s">
        <v>11</v>
      </c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98"/>
      <c r="AK202" s="97"/>
      <c r="AL202" s="127"/>
      <c r="AM202" s="127"/>
      <c r="AN202" s="98"/>
      <c r="AO202" s="97"/>
      <c r="AP202" s="127"/>
      <c r="AQ202" s="127"/>
      <c r="AR202" s="127"/>
      <c r="AS202" s="127"/>
      <c r="AT202" s="98"/>
      <c r="AU202" s="9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98"/>
      <c r="BG202" s="9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98"/>
      <c r="BU202" s="115">
        <f>SUM(BU201:BZ201)</f>
        <v>5</v>
      </c>
      <c r="BV202" s="128"/>
      <c r="BW202" s="128"/>
      <c r="BX202" s="128"/>
      <c r="BY202" s="128"/>
      <c r="BZ202" s="116"/>
    </row>
    <row r="203" spans="1:78" ht="11.25" customHeight="1" hidden="1">
      <c r="A203" s="272" t="s">
        <v>59</v>
      </c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4"/>
      <c r="BU203" s="275">
        <f>SUM(BU202)</f>
        <v>5</v>
      </c>
      <c r="BV203" s="276"/>
      <c r="BW203" s="276"/>
      <c r="BX203" s="276"/>
      <c r="BY203" s="276"/>
      <c r="BZ203" s="277"/>
    </row>
    <row r="204" spans="1:78" ht="15.75" customHeight="1">
      <c r="A204" s="162" t="s">
        <v>135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3" t="e">
        <f>BU11+BU20+BU28+BU36+BU44+BU55+BU69+BU96+BU112+BU124+BU169</f>
        <v>#VALUE!</v>
      </c>
      <c r="BV204" s="163"/>
      <c r="BW204" s="163"/>
      <c r="BX204" s="163"/>
      <c r="BY204" s="163"/>
      <c r="BZ204" s="163"/>
    </row>
    <row r="205" spans="1:78" ht="11.2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5"/>
      <c r="BV205" s="185"/>
      <c r="BW205" s="185"/>
      <c r="BX205" s="185"/>
      <c r="BY205" s="185"/>
      <c r="BZ205" s="185"/>
    </row>
    <row r="206" spans="10:88" ht="15.75">
      <c r="J206" s="190" t="s">
        <v>156</v>
      </c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</row>
    <row r="207" spans="1:78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6"/>
      <c r="BV207" s="6"/>
      <c r="BW207" s="6"/>
      <c r="BX207" s="6"/>
      <c r="BY207" s="6"/>
      <c r="BZ207" s="6"/>
    </row>
    <row r="208" spans="1:82" ht="15.75" customHeight="1">
      <c r="A208" s="147" t="s">
        <v>10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268"/>
      <c r="BV208" s="268"/>
      <c r="BW208" s="268"/>
      <c r="BX208" s="268"/>
      <c r="BY208" s="268"/>
      <c r="BZ208" s="268"/>
      <c r="CA208"/>
      <c r="CB208"/>
      <c r="CC208"/>
      <c r="CD208"/>
    </row>
    <row r="209" spans="1:82" ht="10.5" customHeight="1">
      <c r="A209" s="148" t="s">
        <v>1</v>
      </c>
      <c r="B209" s="149"/>
      <c r="C209" s="148" t="s">
        <v>2</v>
      </c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49"/>
      <c r="AP209" s="148" t="s">
        <v>3</v>
      </c>
      <c r="AQ209" s="152"/>
      <c r="AR209" s="152"/>
      <c r="AS209" s="149"/>
      <c r="AT209" s="154" t="s">
        <v>12</v>
      </c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6"/>
      <c r="BG209" s="148" t="s">
        <v>32</v>
      </c>
      <c r="BH209" s="152"/>
      <c r="BI209" s="152"/>
      <c r="BJ209" s="152"/>
      <c r="BK209" s="152"/>
      <c r="BL209" s="152"/>
      <c r="BM209" s="152"/>
      <c r="BN209" s="152"/>
      <c r="BO209" s="152"/>
      <c r="BP209" s="152"/>
      <c r="BQ209" s="152"/>
      <c r="BR209" s="152"/>
      <c r="BS209" s="152"/>
      <c r="BT209" s="152"/>
      <c r="BU209" s="194" t="s">
        <v>21</v>
      </c>
      <c r="BV209" s="194"/>
      <c r="BW209" s="194"/>
      <c r="BX209" s="194"/>
      <c r="BY209" s="194"/>
      <c r="BZ209" s="194"/>
      <c r="CA209" s="213"/>
      <c r="CB209" s="213"/>
      <c r="CC209" s="213"/>
      <c r="CD209" s="213"/>
    </row>
    <row r="210" spans="1:82" ht="15.75" customHeight="1">
      <c r="A210" s="150"/>
      <c r="B210" s="151"/>
      <c r="C210" s="150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1"/>
      <c r="AP210" s="150"/>
      <c r="AQ210" s="153"/>
      <c r="AR210" s="153"/>
      <c r="AS210" s="151"/>
      <c r="AT210" s="157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9"/>
      <c r="BG210" s="150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94"/>
      <c r="BV210" s="194"/>
      <c r="BW210" s="194"/>
      <c r="BX210" s="194"/>
      <c r="BY210" s="194"/>
      <c r="BZ210" s="194"/>
      <c r="CA210" s="214"/>
      <c r="CB210" s="214"/>
      <c r="CC210" s="214"/>
      <c r="CD210" s="214"/>
    </row>
    <row r="211" spans="1:82" ht="12" customHeight="1">
      <c r="A211" s="97">
        <v>1</v>
      </c>
      <c r="B211" s="98"/>
      <c r="C211" s="97">
        <v>2</v>
      </c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98"/>
      <c r="AP211" s="97">
        <v>3</v>
      </c>
      <c r="AQ211" s="127"/>
      <c r="AR211" s="127"/>
      <c r="AS211" s="98"/>
      <c r="AT211" s="97">
        <v>4</v>
      </c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98"/>
      <c r="BG211" s="97">
        <v>5</v>
      </c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207"/>
      <c r="BV211" s="207"/>
      <c r="BW211" s="207"/>
      <c r="BX211" s="207"/>
      <c r="BY211" s="207"/>
      <c r="BZ211" s="207"/>
      <c r="CA211" s="2"/>
      <c r="CB211" s="2"/>
      <c r="CC211" s="2"/>
      <c r="CD211" s="2"/>
    </row>
    <row r="212" spans="1:82" ht="15" customHeight="1">
      <c r="A212" s="130">
        <v>1</v>
      </c>
      <c r="B212" s="132"/>
      <c r="C212" s="141" t="s">
        <v>95</v>
      </c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3"/>
      <c r="AP212" s="186">
        <v>212</v>
      </c>
      <c r="AQ212" s="187"/>
      <c r="AR212" s="187"/>
      <c r="AS212" s="188"/>
      <c r="AT212" s="130">
        <v>0</v>
      </c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2"/>
      <c r="BG212" s="130">
        <v>0</v>
      </c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290">
        <f>AT212*BG212</f>
        <v>0</v>
      </c>
      <c r="BV212" s="290"/>
      <c r="BW212" s="290"/>
      <c r="BX212" s="290"/>
      <c r="BY212" s="290"/>
      <c r="BZ212" s="290"/>
      <c r="CA212" s="7"/>
      <c r="CB212" s="7"/>
      <c r="CC212" s="7"/>
      <c r="CD212" s="7"/>
    </row>
    <row r="213" spans="1:82" ht="14.25" customHeight="1">
      <c r="A213" s="97"/>
      <c r="B213" s="98"/>
      <c r="C213" s="102" t="s">
        <v>11</v>
      </c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4"/>
      <c r="AP213" s="102">
        <v>212</v>
      </c>
      <c r="AQ213" s="103"/>
      <c r="AR213" s="103"/>
      <c r="AS213" s="104"/>
      <c r="AT213" s="9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98"/>
      <c r="BG213" s="9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215">
        <f>BU212</f>
        <v>0</v>
      </c>
      <c r="BV213" s="215"/>
      <c r="BW213" s="215"/>
      <c r="BX213" s="215"/>
      <c r="BY213" s="215"/>
      <c r="BZ213" s="215"/>
      <c r="CA213" s="2"/>
      <c r="CB213" s="2"/>
      <c r="CC213" s="2"/>
      <c r="CD213" s="2"/>
    </row>
    <row r="214" spans="1:82" ht="14.25" customHeight="1">
      <c r="A214" s="102" t="s">
        <v>13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215">
        <f>BU213</f>
        <v>0</v>
      </c>
      <c r="BV214" s="215"/>
      <c r="BW214" s="215"/>
      <c r="BX214" s="215"/>
      <c r="BY214" s="215"/>
      <c r="BZ214" s="215"/>
      <c r="CA214" s="2"/>
      <c r="CB214" s="2"/>
      <c r="CC214" s="2"/>
      <c r="CD214" s="2"/>
    </row>
    <row r="215" spans="1:82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5"/>
      <c r="BV215" s="5"/>
      <c r="BW215" s="5"/>
      <c r="BX215" s="5"/>
      <c r="BY215" s="5"/>
      <c r="BZ215" s="5"/>
      <c r="CA215" s="2"/>
      <c r="CB215" s="2"/>
      <c r="CC215" s="2"/>
      <c r="CD215" s="2"/>
    </row>
    <row r="216" spans="1:79" ht="15.75">
      <c r="A216" s="117" t="s">
        <v>144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</row>
    <row r="217" spans="1:79" s="14" customFormat="1" ht="16.5" customHeight="1">
      <c r="A217" s="184" t="s">
        <v>136</v>
      </c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</row>
    <row r="218" spans="1:79" s="14" customFormat="1" ht="12.75" customHeight="1">
      <c r="A218" s="74" t="s">
        <v>1</v>
      </c>
      <c r="B218" s="75"/>
      <c r="C218" s="15"/>
      <c r="D218" s="74" t="s">
        <v>2</v>
      </c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5"/>
      <c r="AL218" s="74" t="s">
        <v>137</v>
      </c>
      <c r="AM218" s="78"/>
      <c r="AN218" s="78"/>
      <c r="AO218" s="75"/>
      <c r="AP218" s="74" t="s">
        <v>18</v>
      </c>
      <c r="AQ218" s="78"/>
      <c r="AR218" s="78"/>
      <c r="AS218" s="78"/>
      <c r="AT218" s="78"/>
      <c r="AU218" s="75"/>
      <c r="AV218" s="80" t="s">
        <v>35</v>
      </c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2"/>
      <c r="BH218" s="74" t="s">
        <v>58</v>
      </c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5"/>
      <c r="BV218" s="74" t="s">
        <v>138</v>
      </c>
      <c r="BW218" s="78"/>
      <c r="BX218" s="78"/>
      <c r="BY218" s="78"/>
      <c r="BZ218" s="78"/>
      <c r="CA218" s="75"/>
    </row>
    <row r="219" spans="1:79" s="14" customFormat="1" ht="12.75">
      <c r="A219" s="76"/>
      <c r="B219" s="77"/>
      <c r="C219" s="15"/>
      <c r="D219" s="76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7"/>
      <c r="AL219" s="76"/>
      <c r="AM219" s="79"/>
      <c r="AN219" s="79"/>
      <c r="AO219" s="77"/>
      <c r="AP219" s="76"/>
      <c r="AQ219" s="79"/>
      <c r="AR219" s="79"/>
      <c r="AS219" s="79"/>
      <c r="AT219" s="79"/>
      <c r="AU219" s="77"/>
      <c r="AV219" s="83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5"/>
      <c r="BH219" s="76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7"/>
      <c r="BV219" s="76"/>
      <c r="BW219" s="79"/>
      <c r="BX219" s="79"/>
      <c r="BY219" s="79"/>
      <c r="BZ219" s="79"/>
      <c r="CA219" s="77"/>
    </row>
    <row r="220" spans="1:79" s="14" customFormat="1" ht="12" customHeight="1">
      <c r="A220" s="70">
        <v>1</v>
      </c>
      <c r="B220" s="72"/>
      <c r="C220" s="16"/>
      <c r="D220" s="70">
        <v>2</v>
      </c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2"/>
      <c r="AL220" s="70">
        <v>3</v>
      </c>
      <c r="AM220" s="71"/>
      <c r="AN220" s="71"/>
      <c r="AO220" s="72"/>
      <c r="AP220" s="70">
        <v>4</v>
      </c>
      <c r="AQ220" s="71"/>
      <c r="AR220" s="71"/>
      <c r="AS220" s="71"/>
      <c r="AT220" s="71"/>
      <c r="AU220" s="72"/>
      <c r="AV220" s="70">
        <v>5</v>
      </c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2"/>
      <c r="BH220" s="70">
        <v>6</v>
      </c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2"/>
      <c r="BV220" s="70" t="s">
        <v>30</v>
      </c>
      <c r="BW220" s="71"/>
      <c r="BX220" s="71"/>
      <c r="BY220" s="71"/>
      <c r="BZ220" s="71"/>
      <c r="CA220" s="72"/>
    </row>
    <row r="221" spans="1:79" s="14" customFormat="1" ht="15.75" customHeight="1" hidden="1">
      <c r="A221" s="56">
        <v>1</v>
      </c>
      <c r="B221" s="57"/>
      <c r="C221" s="17"/>
      <c r="D221" s="58" t="s">
        <v>139</v>
      </c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60"/>
      <c r="AL221" s="56">
        <v>226</v>
      </c>
      <c r="AM221" s="61"/>
      <c r="AN221" s="61"/>
      <c r="AO221" s="57"/>
      <c r="AP221" s="56" t="s">
        <v>43</v>
      </c>
      <c r="AQ221" s="61"/>
      <c r="AR221" s="61"/>
      <c r="AS221" s="61"/>
      <c r="AT221" s="61"/>
      <c r="AU221" s="57"/>
      <c r="AV221" s="56">
        <v>1</v>
      </c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57"/>
      <c r="BH221" s="62">
        <v>0</v>
      </c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4"/>
      <c r="BV221" s="41">
        <f>AV221*BH221</f>
        <v>0</v>
      </c>
      <c r="BW221" s="42"/>
      <c r="BX221" s="42"/>
      <c r="BY221" s="42"/>
      <c r="BZ221" s="42"/>
      <c r="CA221" s="43"/>
    </row>
    <row r="222" spans="1:79" s="14" customFormat="1" ht="15.75" customHeight="1">
      <c r="A222" s="65">
        <v>1</v>
      </c>
      <c r="B222" s="66"/>
      <c r="C222" s="17"/>
      <c r="D222" s="181" t="s">
        <v>165</v>
      </c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  <c r="BO222" s="182"/>
      <c r="BP222" s="182"/>
      <c r="BQ222" s="182"/>
      <c r="BR222" s="182"/>
      <c r="BS222" s="182"/>
      <c r="BT222" s="182"/>
      <c r="BU222" s="182"/>
      <c r="BV222" s="182"/>
      <c r="BW222" s="182"/>
      <c r="BX222" s="182"/>
      <c r="BY222" s="182"/>
      <c r="BZ222" s="182"/>
      <c r="CA222" s="183"/>
    </row>
    <row r="223" spans="1:79" s="14" customFormat="1" ht="0.75" customHeight="1" hidden="1">
      <c r="A223" s="44"/>
      <c r="B223" s="44"/>
      <c r="C223" s="18"/>
      <c r="D223" s="45" t="s">
        <v>140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>
        <v>226</v>
      </c>
      <c r="AM223" s="45"/>
      <c r="AN223" s="45"/>
      <c r="AO223" s="45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6">
        <f>SUM(BV221:CA221)</f>
        <v>0</v>
      </c>
      <c r="BW223" s="46"/>
      <c r="BX223" s="46"/>
      <c r="BY223" s="46"/>
      <c r="BZ223" s="46"/>
      <c r="CA223" s="46"/>
    </row>
    <row r="224" spans="1:79" s="14" customFormat="1" ht="15.75" customHeight="1">
      <c r="A224" s="56">
        <v>1</v>
      </c>
      <c r="B224" s="57"/>
      <c r="C224" s="17"/>
      <c r="D224" s="58" t="s">
        <v>236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60"/>
      <c r="AL224" s="56">
        <v>226</v>
      </c>
      <c r="AM224" s="61"/>
      <c r="AN224" s="61"/>
      <c r="AO224" s="57"/>
      <c r="AP224" s="56" t="s">
        <v>41</v>
      </c>
      <c r="AQ224" s="61"/>
      <c r="AR224" s="61"/>
      <c r="AS224" s="61"/>
      <c r="AT224" s="61"/>
      <c r="AU224" s="57"/>
      <c r="AV224" s="56">
        <v>0</v>
      </c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57"/>
      <c r="BH224" s="62">
        <v>0</v>
      </c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4"/>
      <c r="BV224" s="41">
        <f>AV224*BH224</f>
        <v>0</v>
      </c>
      <c r="BW224" s="42"/>
      <c r="BX224" s="42"/>
      <c r="BY224" s="42"/>
      <c r="BZ224" s="42"/>
      <c r="CA224" s="43"/>
    </row>
    <row r="225" spans="1:79" s="14" customFormat="1" ht="12.75" customHeight="1">
      <c r="A225" s="44"/>
      <c r="B225" s="44"/>
      <c r="C225" s="18"/>
      <c r="D225" s="45" t="s">
        <v>157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>
        <v>226</v>
      </c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6">
        <f>BV224</f>
        <v>0</v>
      </c>
      <c r="BW225" s="46"/>
      <c r="BX225" s="46"/>
      <c r="BY225" s="46"/>
      <c r="BZ225" s="46"/>
      <c r="CA225" s="46"/>
    </row>
    <row r="226" spans="1:79" s="14" customFormat="1" ht="16.5" customHeight="1">
      <c r="A226" s="39"/>
      <c r="B226" s="39"/>
      <c r="C226" s="20"/>
      <c r="D226" s="40" t="s">
        <v>97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>
        <v>226</v>
      </c>
      <c r="AM226" s="40"/>
      <c r="AN226" s="40"/>
      <c r="AO226" s="40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7">
        <f>BV223+BV225</f>
        <v>0</v>
      </c>
      <c r="BW226" s="37"/>
      <c r="BX226" s="37"/>
      <c r="BY226" s="37"/>
      <c r="BZ226" s="37"/>
      <c r="CA226" s="37"/>
    </row>
    <row r="227" ht="24" customHeight="1"/>
    <row r="228" spans="1:78" ht="15.75" customHeight="1">
      <c r="A228" s="117" t="s">
        <v>60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117"/>
      <c r="BY228" s="117"/>
      <c r="BZ228" s="117"/>
    </row>
    <row r="229" spans="1:78" ht="12.75" customHeight="1">
      <c r="A229" s="147" t="s">
        <v>0</v>
      </c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</row>
    <row r="230" spans="1:78" ht="12.75" customHeight="1">
      <c r="A230" s="148" t="s">
        <v>1</v>
      </c>
      <c r="B230" s="149"/>
      <c r="C230" s="148" t="s">
        <v>2</v>
      </c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49"/>
      <c r="AP230" s="148" t="s">
        <v>3</v>
      </c>
      <c r="AQ230" s="152"/>
      <c r="AR230" s="152"/>
      <c r="AS230" s="149"/>
      <c r="AT230" s="154" t="s">
        <v>4</v>
      </c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6"/>
      <c r="BG230" s="148" t="s">
        <v>5</v>
      </c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49"/>
      <c r="BU230" s="148" t="s">
        <v>21</v>
      </c>
      <c r="BV230" s="152"/>
      <c r="BW230" s="152"/>
      <c r="BX230" s="152"/>
      <c r="BY230" s="152"/>
      <c r="BZ230" s="149"/>
    </row>
    <row r="231" spans="1:78" ht="12.75" customHeight="1">
      <c r="A231" s="150"/>
      <c r="B231" s="151"/>
      <c r="C231" s="150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1"/>
      <c r="AP231" s="150"/>
      <c r="AQ231" s="153"/>
      <c r="AR231" s="153"/>
      <c r="AS231" s="151"/>
      <c r="AT231" s="157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9"/>
      <c r="BG231" s="150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1"/>
      <c r="BU231" s="150"/>
      <c r="BV231" s="153"/>
      <c r="BW231" s="153"/>
      <c r="BX231" s="153"/>
      <c r="BY231" s="153"/>
      <c r="BZ231" s="151"/>
    </row>
    <row r="232" spans="1:78" ht="12.75" customHeight="1">
      <c r="A232" s="97">
        <v>1</v>
      </c>
      <c r="B232" s="98"/>
      <c r="C232" s="97">
        <v>2</v>
      </c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98"/>
      <c r="AP232" s="97">
        <v>3</v>
      </c>
      <c r="AQ232" s="127"/>
      <c r="AR232" s="127"/>
      <c r="AS232" s="98"/>
      <c r="AT232" s="97">
        <v>4</v>
      </c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98"/>
      <c r="BG232" s="97">
        <v>5</v>
      </c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98"/>
      <c r="BU232" s="97" t="s">
        <v>7</v>
      </c>
      <c r="BV232" s="127"/>
      <c r="BW232" s="127"/>
      <c r="BX232" s="127"/>
      <c r="BY232" s="127"/>
      <c r="BZ232" s="98"/>
    </row>
    <row r="233" spans="1:78" ht="12.75" customHeight="1">
      <c r="A233" s="97">
        <v>1</v>
      </c>
      <c r="B233" s="98"/>
      <c r="C233" s="99" t="s">
        <v>8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1"/>
      <c r="AP233" s="97">
        <v>21101</v>
      </c>
      <c r="AQ233" s="127"/>
      <c r="AR233" s="127"/>
      <c r="AS233" s="98"/>
      <c r="AT233" s="178">
        <v>2163.33</v>
      </c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80"/>
      <c r="BG233" s="97">
        <v>12</v>
      </c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98"/>
      <c r="BU233" s="115">
        <f>AT233*BG233</f>
        <v>25959.96</v>
      </c>
      <c r="BV233" s="128"/>
      <c r="BW233" s="128"/>
      <c r="BX233" s="128"/>
      <c r="BY233" s="128"/>
      <c r="BZ233" s="116"/>
    </row>
    <row r="234" spans="1:78" ht="12.75" customHeight="1">
      <c r="A234" s="97"/>
      <c r="B234" s="98"/>
      <c r="C234" s="97" t="s">
        <v>9</v>
      </c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98"/>
      <c r="BU234" s="133">
        <f>SUM(BU233:BZ233)</f>
        <v>25959.96</v>
      </c>
      <c r="BV234" s="134"/>
      <c r="BW234" s="134"/>
      <c r="BX234" s="134"/>
      <c r="BY234" s="134"/>
      <c r="BZ234" s="135"/>
    </row>
    <row r="235" spans="1:78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</row>
    <row r="236" spans="1:78" ht="12.75" customHeight="1">
      <c r="A236" s="147" t="s">
        <v>14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</row>
    <row r="237" spans="1:78" ht="12.75" customHeight="1">
      <c r="A237" s="148" t="s">
        <v>1</v>
      </c>
      <c r="B237" s="149"/>
      <c r="C237" s="148" t="s">
        <v>2</v>
      </c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49"/>
      <c r="AP237" s="148" t="s">
        <v>3</v>
      </c>
      <c r="AQ237" s="152"/>
      <c r="AR237" s="152"/>
      <c r="AS237" s="149"/>
      <c r="AT237" s="154" t="s">
        <v>4</v>
      </c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6"/>
      <c r="BG237" s="148" t="s">
        <v>33</v>
      </c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49"/>
      <c r="BU237" s="148" t="s">
        <v>6</v>
      </c>
      <c r="BV237" s="152"/>
      <c r="BW237" s="152"/>
      <c r="BX237" s="152"/>
      <c r="BY237" s="152"/>
      <c r="BZ237" s="149"/>
    </row>
    <row r="238" spans="1:78" ht="12.75" customHeight="1">
      <c r="A238" s="150"/>
      <c r="B238" s="151"/>
      <c r="C238" s="150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1"/>
      <c r="AP238" s="150"/>
      <c r="AQ238" s="153"/>
      <c r="AR238" s="153"/>
      <c r="AS238" s="151"/>
      <c r="AT238" s="157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9"/>
      <c r="BG238" s="150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1"/>
      <c r="BU238" s="150"/>
      <c r="BV238" s="153"/>
      <c r="BW238" s="153"/>
      <c r="BX238" s="153"/>
      <c r="BY238" s="153"/>
      <c r="BZ238" s="151"/>
    </row>
    <row r="239" spans="1:78" ht="12.75" customHeight="1">
      <c r="A239" s="97">
        <v>1</v>
      </c>
      <c r="B239" s="98"/>
      <c r="C239" s="97">
        <v>2</v>
      </c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98"/>
      <c r="AP239" s="97">
        <v>3</v>
      </c>
      <c r="AQ239" s="127"/>
      <c r="AR239" s="127"/>
      <c r="AS239" s="98"/>
      <c r="AT239" s="97">
        <v>4</v>
      </c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98"/>
      <c r="BG239" s="97">
        <v>5</v>
      </c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98"/>
      <c r="BU239" s="97" t="s">
        <v>7</v>
      </c>
      <c r="BV239" s="127"/>
      <c r="BW239" s="127"/>
      <c r="BX239" s="127"/>
      <c r="BY239" s="127"/>
      <c r="BZ239" s="98"/>
    </row>
    <row r="240" spans="1:78" ht="12.75" customHeight="1">
      <c r="A240" s="97">
        <v>1</v>
      </c>
      <c r="B240" s="98"/>
      <c r="C240" s="99" t="s">
        <v>15</v>
      </c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1"/>
      <c r="AP240" s="97">
        <v>21301</v>
      </c>
      <c r="AQ240" s="127"/>
      <c r="AR240" s="127"/>
      <c r="AS240" s="98"/>
      <c r="AT240" s="108">
        <f>BU233</f>
        <v>25959.96</v>
      </c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10"/>
      <c r="BG240" s="144">
        <v>0.302</v>
      </c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6"/>
      <c r="BU240" s="115">
        <v>7840</v>
      </c>
      <c r="BV240" s="128"/>
      <c r="BW240" s="128"/>
      <c r="BX240" s="128"/>
      <c r="BY240" s="128"/>
      <c r="BZ240" s="116"/>
    </row>
    <row r="241" spans="1:78" ht="12.75" customHeight="1">
      <c r="A241" s="97"/>
      <c r="B241" s="98"/>
      <c r="C241" s="102" t="s">
        <v>16</v>
      </c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4"/>
      <c r="BU241" s="133">
        <f>SUM(BU240:BZ240)</f>
        <v>7840</v>
      </c>
      <c r="BV241" s="134"/>
      <c r="BW241" s="134"/>
      <c r="BX241" s="134"/>
      <c r="BY241" s="134"/>
      <c r="BZ241" s="135"/>
    </row>
    <row r="242" ht="12" customHeight="1"/>
    <row r="243" spans="1:79" s="14" customFormat="1" ht="16.5" customHeight="1">
      <c r="A243" s="177" t="s">
        <v>142</v>
      </c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  <c r="BT243" s="177"/>
      <c r="BU243" s="177"/>
      <c r="BV243" s="177"/>
      <c r="BW243" s="177"/>
      <c r="BX243" s="177"/>
      <c r="BY243" s="177"/>
      <c r="BZ243" s="177"/>
      <c r="CA243" s="177"/>
    </row>
    <row r="244" spans="1:92" s="14" customFormat="1" ht="18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175" t="s">
        <v>57</v>
      </c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</row>
    <row r="245" spans="1:79" s="14" customFormat="1" ht="12.75" customHeight="1">
      <c r="A245" s="174" t="s">
        <v>1</v>
      </c>
      <c r="B245" s="174"/>
      <c r="C245" s="15"/>
      <c r="D245" s="174" t="s">
        <v>2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 t="s">
        <v>137</v>
      </c>
      <c r="AM245" s="174"/>
      <c r="AN245" s="174"/>
      <c r="AO245" s="174"/>
      <c r="AP245" s="174" t="s">
        <v>18</v>
      </c>
      <c r="AQ245" s="174"/>
      <c r="AR245" s="174"/>
      <c r="AS245" s="174"/>
      <c r="AT245" s="174"/>
      <c r="AU245" s="174"/>
      <c r="AV245" s="176" t="s">
        <v>35</v>
      </c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3" t="s">
        <v>141</v>
      </c>
      <c r="BI245" s="173"/>
      <c r="BJ245" s="173"/>
      <c r="BK245" s="173"/>
      <c r="BL245" s="173"/>
      <c r="BM245" s="173"/>
      <c r="BN245" s="173"/>
      <c r="BO245" s="173"/>
      <c r="BP245" s="173"/>
      <c r="BQ245" s="173"/>
      <c r="BR245" s="173"/>
      <c r="BS245" s="173"/>
      <c r="BT245" s="173"/>
      <c r="BU245" s="173"/>
      <c r="BV245" s="174" t="s">
        <v>138</v>
      </c>
      <c r="BW245" s="174"/>
      <c r="BX245" s="174"/>
      <c r="BY245" s="174"/>
      <c r="BZ245" s="174"/>
      <c r="CA245" s="174"/>
    </row>
    <row r="246" spans="1:79" s="14" customFormat="1" ht="12.75">
      <c r="A246" s="174"/>
      <c r="B246" s="174"/>
      <c r="C246" s="15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6"/>
      <c r="AW246" s="176"/>
      <c r="AX246" s="176"/>
      <c r="AY246" s="176"/>
      <c r="AZ246" s="176"/>
      <c r="BA246" s="176"/>
      <c r="BB246" s="176"/>
      <c r="BC246" s="176"/>
      <c r="BD246" s="176"/>
      <c r="BE246" s="176"/>
      <c r="BF246" s="176"/>
      <c r="BG246" s="176"/>
      <c r="BH246" s="173"/>
      <c r="BI246" s="173"/>
      <c r="BJ246" s="173"/>
      <c r="BK246" s="173"/>
      <c r="BL246" s="173"/>
      <c r="BM246" s="173"/>
      <c r="BN246" s="173"/>
      <c r="BO246" s="173"/>
      <c r="BP246" s="173"/>
      <c r="BQ246" s="173"/>
      <c r="BR246" s="173"/>
      <c r="BS246" s="173"/>
      <c r="BT246" s="173"/>
      <c r="BU246" s="173"/>
      <c r="BV246" s="174"/>
      <c r="BW246" s="174"/>
      <c r="BX246" s="174"/>
      <c r="BY246" s="174"/>
      <c r="BZ246" s="174"/>
      <c r="CA246" s="174"/>
    </row>
    <row r="247" spans="1:79" s="14" customFormat="1" ht="11.25" customHeight="1">
      <c r="A247" s="166">
        <v>1</v>
      </c>
      <c r="B247" s="166"/>
      <c r="C247" s="16"/>
      <c r="D247" s="166">
        <v>2</v>
      </c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>
        <v>3</v>
      </c>
      <c r="AM247" s="166"/>
      <c r="AN247" s="166"/>
      <c r="AO247" s="166"/>
      <c r="AP247" s="166">
        <v>4</v>
      </c>
      <c r="AQ247" s="166"/>
      <c r="AR247" s="166"/>
      <c r="AS247" s="166"/>
      <c r="AT247" s="166"/>
      <c r="AU247" s="166"/>
      <c r="AV247" s="166">
        <v>5</v>
      </c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70">
        <v>6</v>
      </c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166" t="s">
        <v>30</v>
      </c>
      <c r="BW247" s="166"/>
      <c r="BX247" s="166"/>
      <c r="BY247" s="166"/>
      <c r="BZ247" s="166"/>
      <c r="CA247" s="166"/>
    </row>
    <row r="248" spans="1:79" s="14" customFormat="1" ht="12.75" customHeight="1">
      <c r="A248" s="166"/>
      <c r="B248" s="166"/>
      <c r="C248" s="16"/>
      <c r="D248" s="172" t="s">
        <v>145</v>
      </c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2"/>
      <c r="BY248" s="172"/>
      <c r="BZ248" s="172"/>
      <c r="CA248" s="172"/>
    </row>
    <row r="249" spans="1:79" s="14" customFormat="1" ht="15" customHeight="1">
      <c r="A249" s="166">
        <v>1</v>
      </c>
      <c r="B249" s="166"/>
      <c r="C249" s="16"/>
      <c r="D249" s="167" t="s">
        <v>237</v>
      </c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6">
        <v>340</v>
      </c>
      <c r="AM249" s="166"/>
      <c r="AN249" s="166"/>
      <c r="AO249" s="166"/>
      <c r="AP249" s="166" t="s">
        <v>143</v>
      </c>
      <c r="AQ249" s="166"/>
      <c r="AR249" s="166"/>
      <c r="AS249" s="166"/>
      <c r="AT249" s="166"/>
      <c r="AU249" s="166"/>
      <c r="AV249" s="166">
        <v>3990</v>
      </c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8">
        <v>40</v>
      </c>
      <c r="BI249" s="168"/>
      <c r="BJ249" s="168"/>
      <c r="BK249" s="168"/>
      <c r="BL249" s="168"/>
      <c r="BM249" s="168"/>
      <c r="BN249" s="168"/>
      <c r="BO249" s="168"/>
      <c r="BP249" s="168"/>
      <c r="BQ249" s="168"/>
      <c r="BR249" s="168"/>
      <c r="BS249" s="168"/>
      <c r="BT249" s="168"/>
      <c r="BU249" s="168"/>
      <c r="BV249" s="165">
        <f>AV249*BH249</f>
        <v>159600</v>
      </c>
      <c r="BW249" s="165"/>
      <c r="BX249" s="165"/>
      <c r="BY249" s="165"/>
      <c r="BZ249" s="165"/>
      <c r="CA249" s="165"/>
    </row>
    <row r="250" spans="1:79" s="14" customFormat="1" ht="12.75" customHeight="1" hidden="1">
      <c r="A250" s="171"/>
      <c r="B250" s="171"/>
      <c r="C250" s="17"/>
      <c r="D250" s="167" t="s">
        <v>142</v>
      </c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9"/>
      <c r="AM250" s="169"/>
      <c r="AN250" s="169"/>
      <c r="AO250" s="169"/>
      <c r="AP250" s="166" t="s">
        <v>143</v>
      </c>
      <c r="AQ250" s="166"/>
      <c r="AR250" s="166"/>
      <c r="AS250" s="166"/>
      <c r="AT250" s="166"/>
      <c r="AU250" s="166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65"/>
      <c r="BW250" s="165"/>
      <c r="BX250" s="165"/>
      <c r="BY250" s="165"/>
      <c r="BZ250" s="165"/>
      <c r="CA250" s="165"/>
    </row>
    <row r="251" spans="1:79" s="14" customFormat="1" ht="0.75" customHeight="1" hidden="1">
      <c r="A251" s="166">
        <v>2</v>
      </c>
      <c r="B251" s="166"/>
      <c r="C251" s="16"/>
      <c r="D251" s="167" t="s">
        <v>142</v>
      </c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6">
        <v>340</v>
      </c>
      <c r="AM251" s="166"/>
      <c r="AN251" s="166"/>
      <c r="AO251" s="166"/>
      <c r="AP251" s="166" t="s">
        <v>143</v>
      </c>
      <c r="AQ251" s="166"/>
      <c r="AR251" s="166"/>
      <c r="AS251" s="166"/>
      <c r="AT251" s="166"/>
      <c r="AU251" s="166"/>
      <c r="AV251" s="166">
        <v>2</v>
      </c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8">
        <v>6480</v>
      </c>
      <c r="BI251" s="168"/>
      <c r="BJ251" s="168"/>
      <c r="BK251" s="168"/>
      <c r="BL251" s="168"/>
      <c r="BM251" s="168"/>
      <c r="BN251" s="168"/>
      <c r="BO251" s="168"/>
      <c r="BP251" s="168"/>
      <c r="BQ251" s="168"/>
      <c r="BR251" s="168"/>
      <c r="BS251" s="168"/>
      <c r="BT251" s="168"/>
      <c r="BU251" s="168"/>
      <c r="BV251" s="165"/>
      <c r="BW251" s="165"/>
      <c r="BX251" s="165"/>
      <c r="BY251" s="165"/>
      <c r="BZ251" s="165"/>
      <c r="CA251" s="165"/>
    </row>
    <row r="252" spans="1:79" s="14" customFormat="1" ht="29.25" customHeight="1" hidden="1">
      <c r="A252" s="166">
        <v>3</v>
      </c>
      <c r="B252" s="166"/>
      <c r="C252" s="16"/>
      <c r="D252" s="167" t="s">
        <v>142</v>
      </c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6">
        <v>340</v>
      </c>
      <c r="AM252" s="166"/>
      <c r="AN252" s="166"/>
      <c r="AO252" s="166"/>
      <c r="AP252" s="166" t="s">
        <v>143</v>
      </c>
      <c r="AQ252" s="166"/>
      <c r="AR252" s="166"/>
      <c r="AS252" s="166"/>
      <c r="AT252" s="166"/>
      <c r="AU252" s="166"/>
      <c r="AV252" s="166">
        <v>2</v>
      </c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8">
        <v>7200</v>
      </c>
      <c r="BI252" s="168"/>
      <c r="BJ252" s="168"/>
      <c r="BK252" s="168"/>
      <c r="BL252" s="168"/>
      <c r="BM252" s="168"/>
      <c r="BN252" s="168"/>
      <c r="BO252" s="168"/>
      <c r="BP252" s="168"/>
      <c r="BQ252" s="168"/>
      <c r="BR252" s="168"/>
      <c r="BS252" s="168"/>
      <c r="BT252" s="168"/>
      <c r="BU252" s="168"/>
      <c r="BV252" s="165"/>
      <c r="BW252" s="165"/>
      <c r="BX252" s="165"/>
      <c r="BY252" s="165"/>
      <c r="BZ252" s="165"/>
      <c r="CA252" s="165"/>
    </row>
    <row r="253" spans="1:79" s="14" customFormat="1" ht="26.25" customHeight="1" hidden="1">
      <c r="A253" s="166">
        <v>4</v>
      </c>
      <c r="B253" s="166"/>
      <c r="C253" s="16"/>
      <c r="D253" s="167" t="s">
        <v>142</v>
      </c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6">
        <v>340</v>
      </c>
      <c r="AM253" s="166"/>
      <c r="AN253" s="166"/>
      <c r="AO253" s="166"/>
      <c r="AP253" s="166" t="s">
        <v>143</v>
      </c>
      <c r="AQ253" s="166"/>
      <c r="AR253" s="166"/>
      <c r="AS253" s="166"/>
      <c r="AT253" s="166"/>
      <c r="AU253" s="166"/>
      <c r="AV253" s="166">
        <v>3</v>
      </c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8">
        <v>240</v>
      </c>
      <c r="BI253" s="168"/>
      <c r="BJ253" s="168"/>
      <c r="BK253" s="168"/>
      <c r="BL253" s="168"/>
      <c r="BM253" s="168"/>
      <c r="BN253" s="168"/>
      <c r="BO253" s="168"/>
      <c r="BP253" s="168"/>
      <c r="BQ253" s="168"/>
      <c r="BR253" s="168"/>
      <c r="BS253" s="168"/>
      <c r="BT253" s="168"/>
      <c r="BU253" s="168"/>
      <c r="BV253" s="165"/>
      <c r="BW253" s="165"/>
      <c r="BX253" s="165"/>
      <c r="BY253" s="165"/>
      <c r="BZ253" s="165"/>
      <c r="CA253" s="165"/>
    </row>
    <row r="254" spans="1:79" s="14" customFormat="1" ht="22.5" customHeight="1">
      <c r="A254" s="166">
        <v>2</v>
      </c>
      <c r="B254" s="166"/>
      <c r="C254" s="16"/>
      <c r="D254" s="167" t="s">
        <v>238</v>
      </c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6">
        <v>340</v>
      </c>
      <c r="AM254" s="166"/>
      <c r="AN254" s="166"/>
      <c r="AO254" s="166"/>
      <c r="AP254" s="166" t="s">
        <v>143</v>
      </c>
      <c r="AQ254" s="166"/>
      <c r="AR254" s="166"/>
      <c r="AS254" s="166"/>
      <c r="AT254" s="166"/>
      <c r="AU254" s="166"/>
      <c r="AV254" s="166">
        <v>1890</v>
      </c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8">
        <v>80</v>
      </c>
      <c r="BI254" s="168"/>
      <c r="BJ254" s="168"/>
      <c r="BK254" s="168"/>
      <c r="BL254" s="168"/>
      <c r="BM254" s="168"/>
      <c r="BN254" s="168"/>
      <c r="BO254" s="168"/>
      <c r="BP254" s="168"/>
      <c r="BQ254" s="168"/>
      <c r="BR254" s="168"/>
      <c r="BS254" s="168"/>
      <c r="BT254" s="168"/>
      <c r="BU254" s="168"/>
      <c r="BV254" s="165">
        <f>AV254*BH254</f>
        <v>151200</v>
      </c>
      <c r="BW254" s="165"/>
      <c r="BX254" s="165"/>
      <c r="BY254" s="165"/>
      <c r="BZ254" s="165"/>
      <c r="CA254" s="165"/>
    </row>
    <row r="255" spans="1:79" s="14" customFormat="1" ht="13.5" customHeight="1">
      <c r="A255" s="166">
        <v>2</v>
      </c>
      <c r="B255" s="166"/>
      <c r="C255" s="16"/>
      <c r="D255" s="167" t="s">
        <v>239</v>
      </c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6">
        <v>340</v>
      </c>
      <c r="AM255" s="166"/>
      <c r="AN255" s="166"/>
      <c r="AO255" s="166"/>
      <c r="AP255" s="166" t="s">
        <v>143</v>
      </c>
      <c r="AQ255" s="166"/>
      <c r="AR255" s="166"/>
      <c r="AS255" s="166"/>
      <c r="AT255" s="166"/>
      <c r="AU255" s="166"/>
      <c r="AV255" s="166">
        <v>1050</v>
      </c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8">
        <v>20</v>
      </c>
      <c r="BI255" s="168"/>
      <c r="BJ255" s="168"/>
      <c r="BK255" s="168"/>
      <c r="BL255" s="168"/>
      <c r="BM255" s="168"/>
      <c r="BN255" s="168"/>
      <c r="BO255" s="168"/>
      <c r="BP255" s="168"/>
      <c r="BQ255" s="168"/>
      <c r="BR255" s="168"/>
      <c r="BS255" s="168"/>
      <c r="BT255" s="168"/>
      <c r="BU255" s="168"/>
      <c r="BV255" s="165">
        <f>AV255*BH255</f>
        <v>21000</v>
      </c>
      <c r="BW255" s="165"/>
      <c r="BX255" s="165"/>
      <c r="BY255" s="165"/>
      <c r="BZ255" s="165"/>
      <c r="CA255" s="165"/>
    </row>
    <row r="256" spans="1:79" s="14" customFormat="1" ht="12.75" customHeight="1">
      <c r="A256" s="164"/>
      <c r="B256" s="164"/>
      <c r="C256" s="25"/>
      <c r="D256" s="160" t="s">
        <v>97</v>
      </c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>
        <v>340</v>
      </c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1">
        <f>BV249+BV254+BV255</f>
        <v>331800</v>
      </c>
      <c r="BW256" s="161"/>
      <c r="BX256" s="161"/>
      <c r="BY256" s="161"/>
      <c r="BZ256" s="161"/>
      <c r="CA256" s="161"/>
    </row>
    <row r="257" s="2" customFormat="1" ht="15.75" customHeight="1"/>
    <row r="258" spans="1:79" ht="15.75">
      <c r="A258" s="117" t="s">
        <v>177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</row>
    <row r="259" spans="1:97" ht="15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26" t="s">
        <v>39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</row>
    <row r="260" spans="1:79" s="14" customFormat="1" ht="12.75" customHeight="1">
      <c r="A260" s="74" t="s">
        <v>1</v>
      </c>
      <c r="B260" s="75"/>
      <c r="C260" s="15"/>
      <c r="D260" s="74" t="s">
        <v>2</v>
      </c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5"/>
      <c r="AL260" s="74" t="s">
        <v>137</v>
      </c>
      <c r="AM260" s="78"/>
      <c r="AN260" s="78"/>
      <c r="AO260" s="75"/>
      <c r="AP260" s="74" t="s">
        <v>18</v>
      </c>
      <c r="AQ260" s="78"/>
      <c r="AR260" s="78"/>
      <c r="AS260" s="78"/>
      <c r="AT260" s="78"/>
      <c r="AU260" s="75"/>
      <c r="AV260" s="80" t="s">
        <v>35</v>
      </c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2"/>
      <c r="BH260" s="74" t="s">
        <v>58</v>
      </c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5"/>
      <c r="BV260" s="74" t="s">
        <v>138</v>
      </c>
      <c r="BW260" s="78"/>
      <c r="BX260" s="78"/>
      <c r="BY260" s="78"/>
      <c r="BZ260" s="78"/>
      <c r="CA260" s="75"/>
    </row>
    <row r="261" spans="1:79" s="14" customFormat="1" ht="12.75">
      <c r="A261" s="76"/>
      <c r="B261" s="77"/>
      <c r="C261" s="15"/>
      <c r="D261" s="76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7"/>
      <c r="AL261" s="76"/>
      <c r="AM261" s="79"/>
      <c r="AN261" s="79"/>
      <c r="AO261" s="77"/>
      <c r="AP261" s="76"/>
      <c r="AQ261" s="79"/>
      <c r="AR261" s="79"/>
      <c r="AS261" s="79"/>
      <c r="AT261" s="79"/>
      <c r="AU261" s="77"/>
      <c r="AV261" s="83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5"/>
      <c r="BH261" s="76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7"/>
      <c r="BV261" s="76"/>
      <c r="BW261" s="79"/>
      <c r="BX261" s="79"/>
      <c r="BY261" s="79"/>
      <c r="BZ261" s="79"/>
      <c r="CA261" s="77"/>
    </row>
    <row r="262" spans="1:79" s="14" customFormat="1" ht="12" customHeight="1">
      <c r="A262" s="70">
        <v>1</v>
      </c>
      <c r="B262" s="72"/>
      <c r="C262" s="16"/>
      <c r="D262" s="70">
        <v>2</v>
      </c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2"/>
      <c r="AL262" s="70">
        <v>3</v>
      </c>
      <c r="AM262" s="71"/>
      <c r="AN262" s="71"/>
      <c r="AO262" s="72"/>
      <c r="AP262" s="70">
        <v>4</v>
      </c>
      <c r="AQ262" s="71"/>
      <c r="AR262" s="71"/>
      <c r="AS262" s="71"/>
      <c r="AT262" s="71"/>
      <c r="AU262" s="72"/>
      <c r="AV262" s="70">
        <v>5</v>
      </c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2"/>
      <c r="BH262" s="70">
        <v>6</v>
      </c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2"/>
      <c r="BV262" s="70" t="s">
        <v>30</v>
      </c>
      <c r="BW262" s="71"/>
      <c r="BX262" s="71"/>
      <c r="BY262" s="71"/>
      <c r="BZ262" s="71"/>
      <c r="CA262" s="72"/>
    </row>
    <row r="263" spans="1:79" s="14" customFormat="1" ht="15.75" customHeight="1" hidden="1">
      <c r="A263" s="56">
        <v>1</v>
      </c>
      <c r="B263" s="57"/>
      <c r="C263" s="17"/>
      <c r="D263" s="58" t="s">
        <v>139</v>
      </c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60"/>
      <c r="AL263" s="56">
        <v>226</v>
      </c>
      <c r="AM263" s="61"/>
      <c r="AN263" s="61"/>
      <c r="AO263" s="57"/>
      <c r="AP263" s="56" t="s">
        <v>43</v>
      </c>
      <c r="AQ263" s="61"/>
      <c r="AR263" s="61"/>
      <c r="AS263" s="61"/>
      <c r="AT263" s="61"/>
      <c r="AU263" s="57"/>
      <c r="AV263" s="56">
        <v>1</v>
      </c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57"/>
      <c r="BH263" s="62">
        <v>0</v>
      </c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4"/>
      <c r="BV263" s="41">
        <f>AV263*BH263</f>
        <v>0</v>
      </c>
      <c r="BW263" s="42"/>
      <c r="BX263" s="42"/>
      <c r="BY263" s="42"/>
      <c r="BZ263" s="42"/>
      <c r="CA263" s="43"/>
    </row>
    <row r="264" spans="1:79" s="14" customFormat="1" ht="15" customHeight="1">
      <c r="A264" s="65">
        <v>1</v>
      </c>
      <c r="B264" s="66"/>
      <c r="C264" s="17"/>
      <c r="D264" s="67" t="s">
        <v>175</v>
      </c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9"/>
    </row>
    <row r="265" spans="1:79" s="14" customFormat="1" ht="0.75" customHeight="1" hidden="1">
      <c r="A265" s="44"/>
      <c r="B265" s="44"/>
      <c r="C265" s="18"/>
      <c r="D265" s="45" t="s">
        <v>140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>
        <v>226</v>
      </c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6">
        <f>SUM(BV263:CA263)</f>
        <v>0</v>
      </c>
      <c r="BW265" s="46"/>
      <c r="BX265" s="46"/>
      <c r="BY265" s="46"/>
      <c r="BZ265" s="46"/>
      <c r="CA265" s="46"/>
    </row>
    <row r="266" spans="1:79" s="14" customFormat="1" ht="15" customHeight="1" hidden="1">
      <c r="A266" s="56">
        <v>1</v>
      </c>
      <c r="B266" s="57"/>
      <c r="C266" s="17"/>
      <c r="D266" s="58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60"/>
      <c r="AL266" s="56">
        <v>225</v>
      </c>
      <c r="AM266" s="61"/>
      <c r="AN266" s="61"/>
      <c r="AO266" s="57"/>
      <c r="AP266" s="56" t="s">
        <v>41</v>
      </c>
      <c r="AQ266" s="61"/>
      <c r="AR266" s="61"/>
      <c r="AS266" s="61"/>
      <c r="AT266" s="61"/>
      <c r="AU266" s="57"/>
      <c r="AV266" s="56">
        <v>1</v>
      </c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57"/>
      <c r="BH266" s="62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4"/>
      <c r="BV266" s="41">
        <f>AV266*BH266</f>
        <v>0</v>
      </c>
      <c r="BW266" s="42"/>
      <c r="BX266" s="42"/>
      <c r="BY266" s="42"/>
      <c r="BZ266" s="42"/>
      <c r="CA266" s="43"/>
    </row>
    <row r="267" spans="1:79" s="14" customFormat="1" ht="15.75" customHeight="1" hidden="1">
      <c r="A267" s="56">
        <v>2</v>
      </c>
      <c r="B267" s="57"/>
      <c r="C267" s="17"/>
      <c r="D267" s="58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60"/>
      <c r="AL267" s="56">
        <v>225</v>
      </c>
      <c r="AM267" s="61"/>
      <c r="AN267" s="61"/>
      <c r="AO267" s="57"/>
      <c r="AP267" s="56" t="s">
        <v>71</v>
      </c>
      <c r="AQ267" s="61"/>
      <c r="AR267" s="61"/>
      <c r="AS267" s="61"/>
      <c r="AT267" s="61"/>
      <c r="AU267" s="57"/>
      <c r="AV267" s="56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57"/>
      <c r="BH267" s="62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4"/>
      <c r="BV267" s="41">
        <f>AV267*BH267</f>
        <v>0</v>
      </c>
      <c r="BW267" s="42"/>
      <c r="BX267" s="42"/>
      <c r="BY267" s="42"/>
      <c r="BZ267" s="42"/>
      <c r="CA267" s="43"/>
    </row>
    <row r="268" spans="1:79" s="14" customFormat="1" ht="15.75" customHeight="1">
      <c r="A268" s="56">
        <v>2</v>
      </c>
      <c r="B268" s="57"/>
      <c r="C268" s="17"/>
      <c r="D268" s="58" t="s">
        <v>246</v>
      </c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60"/>
      <c r="AL268" s="56">
        <v>225</v>
      </c>
      <c r="AM268" s="61"/>
      <c r="AN268" s="61"/>
      <c r="AO268" s="57"/>
      <c r="AP268" s="56" t="s">
        <v>71</v>
      </c>
      <c r="AQ268" s="61"/>
      <c r="AR268" s="61"/>
      <c r="AS268" s="61"/>
      <c r="AT268" s="61"/>
      <c r="AU268" s="57"/>
      <c r="AV268" s="56">
        <v>1</v>
      </c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57"/>
      <c r="BH268" s="62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4"/>
      <c r="BV268" s="41"/>
      <c r="BW268" s="42"/>
      <c r="BX268" s="42"/>
      <c r="BY268" s="42"/>
      <c r="BZ268" s="42"/>
      <c r="CA268" s="43"/>
    </row>
    <row r="269" spans="1:79" s="14" customFormat="1" ht="12.75" customHeight="1">
      <c r="A269" s="44"/>
      <c r="B269" s="44"/>
      <c r="C269" s="18"/>
      <c r="D269" s="45" t="s">
        <v>176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>
        <v>225</v>
      </c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6">
        <f>BV266+BV268</f>
        <v>0</v>
      </c>
      <c r="BW269" s="46"/>
      <c r="BX269" s="46"/>
      <c r="BY269" s="46"/>
      <c r="BZ269" s="46"/>
      <c r="CA269" s="46"/>
    </row>
    <row r="270" spans="1:79" s="14" customFormat="1" ht="15" customHeight="1">
      <c r="A270" s="39"/>
      <c r="B270" s="39"/>
      <c r="C270" s="20"/>
      <c r="D270" s="40" t="s">
        <v>97</v>
      </c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>
        <v>225</v>
      </c>
      <c r="AM270" s="40"/>
      <c r="AN270" s="40"/>
      <c r="AO270" s="40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7">
        <f>BV265+BV269</f>
        <v>0</v>
      </c>
      <c r="BW270" s="37"/>
      <c r="BX270" s="37"/>
      <c r="BY270" s="37"/>
      <c r="BZ270" s="37"/>
      <c r="CA270" s="37"/>
    </row>
    <row r="271" spans="1:79" s="14" customFormat="1" ht="11.25" customHeight="1">
      <c r="A271" s="21"/>
      <c r="B271" s="21"/>
      <c r="C271" s="21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3"/>
      <c r="BW271" s="23"/>
      <c r="BX271" s="23"/>
      <c r="BY271" s="23"/>
      <c r="BZ271" s="23"/>
      <c r="CA271" s="23"/>
    </row>
    <row r="272" spans="1:79" ht="15.75">
      <c r="A272" s="117" t="s">
        <v>244</v>
      </c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</row>
    <row r="273" spans="1:97" ht="15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26" t="s">
        <v>39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</row>
    <row r="274" spans="1:79" s="14" customFormat="1" ht="12.75" customHeight="1">
      <c r="A274" s="74" t="s">
        <v>1</v>
      </c>
      <c r="B274" s="75"/>
      <c r="C274" s="15"/>
      <c r="D274" s="74" t="s">
        <v>2</v>
      </c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5"/>
      <c r="AL274" s="74" t="s">
        <v>137</v>
      </c>
      <c r="AM274" s="78"/>
      <c r="AN274" s="78"/>
      <c r="AO274" s="75"/>
      <c r="AP274" s="74" t="s">
        <v>18</v>
      </c>
      <c r="AQ274" s="78"/>
      <c r="AR274" s="78"/>
      <c r="AS274" s="78"/>
      <c r="AT274" s="78"/>
      <c r="AU274" s="75"/>
      <c r="AV274" s="80" t="s">
        <v>35</v>
      </c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2"/>
      <c r="BH274" s="74" t="s">
        <v>58</v>
      </c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5"/>
      <c r="BV274" s="74" t="s">
        <v>138</v>
      </c>
      <c r="BW274" s="78"/>
      <c r="BX274" s="78"/>
      <c r="BY274" s="78"/>
      <c r="BZ274" s="78"/>
      <c r="CA274" s="75"/>
    </row>
    <row r="275" spans="1:79" s="14" customFormat="1" ht="12.75">
      <c r="A275" s="76"/>
      <c r="B275" s="77"/>
      <c r="C275" s="15"/>
      <c r="D275" s="76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7"/>
      <c r="AL275" s="76"/>
      <c r="AM275" s="79"/>
      <c r="AN275" s="79"/>
      <c r="AO275" s="77"/>
      <c r="AP275" s="76"/>
      <c r="AQ275" s="79"/>
      <c r="AR275" s="79"/>
      <c r="AS275" s="79"/>
      <c r="AT275" s="79"/>
      <c r="AU275" s="77"/>
      <c r="AV275" s="83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5"/>
      <c r="BH275" s="76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7"/>
      <c r="BV275" s="76"/>
      <c r="BW275" s="79"/>
      <c r="BX275" s="79"/>
      <c r="BY275" s="79"/>
      <c r="BZ275" s="79"/>
      <c r="CA275" s="77"/>
    </row>
    <row r="276" spans="1:79" s="14" customFormat="1" ht="12" customHeight="1">
      <c r="A276" s="70">
        <v>1</v>
      </c>
      <c r="B276" s="72"/>
      <c r="C276" s="16"/>
      <c r="D276" s="70">
        <v>2</v>
      </c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2"/>
      <c r="AL276" s="70">
        <v>3</v>
      </c>
      <c r="AM276" s="71"/>
      <c r="AN276" s="71"/>
      <c r="AO276" s="72"/>
      <c r="AP276" s="70">
        <v>4</v>
      </c>
      <c r="AQ276" s="71"/>
      <c r="AR276" s="71"/>
      <c r="AS276" s="71"/>
      <c r="AT276" s="71"/>
      <c r="AU276" s="72"/>
      <c r="AV276" s="70">
        <v>5</v>
      </c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2"/>
      <c r="BH276" s="70">
        <v>6</v>
      </c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2"/>
      <c r="BV276" s="70" t="s">
        <v>30</v>
      </c>
      <c r="BW276" s="71"/>
      <c r="BX276" s="71"/>
      <c r="BY276" s="71"/>
      <c r="BZ276" s="71"/>
      <c r="CA276" s="72"/>
    </row>
    <row r="277" spans="1:79" s="14" customFormat="1" ht="15.75" customHeight="1" hidden="1">
      <c r="A277" s="56">
        <v>1</v>
      </c>
      <c r="B277" s="57"/>
      <c r="C277" s="17"/>
      <c r="D277" s="58" t="s">
        <v>139</v>
      </c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60"/>
      <c r="AL277" s="56">
        <v>226</v>
      </c>
      <c r="AM277" s="61"/>
      <c r="AN277" s="61"/>
      <c r="AO277" s="57"/>
      <c r="AP277" s="56" t="s">
        <v>43</v>
      </c>
      <c r="AQ277" s="61"/>
      <c r="AR277" s="61"/>
      <c r="AS277" s="61"/>
      <c r="AT277" s="61"/>
      <c r="AU277" s="57"/>
      <c r="AV277" s="56">
        <v>1</v>
      </c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57"/>
      <c r="BH277" s="62">
        <v>0</v>
      </c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4"/>
      <c r="BV277" s="41">
        <f>AV277*BH277</f>
        <v>0</v>
      </c>
      <c r="BW277" s="42"/>
      <c r="BX277" s="42"/>
      <c r="BY277" s="42"/>
      <c r="BZ277" s="42"/>
      <c r="CA277" s="43"/>
    </row>
    <row r="278" spans="1:79" s="14" customFormat="1" ht="15" customHeight="1">
      <c r="A278" s="65">
        <v>1</v>
      </c>
      <c r="B278" s="66"/>
      <c r="C278" s="17"/>
      <c r="D278" s="67" t="s">
        <v>175</v>
      </c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9"/>
    </row>
    <row r="279" spans="1:79" s="14" customFormat="1" ht="0.75" customHeight="1" hidden="1">
      <c r="A279" s="44"/>
      <c r="B279" s="44"/>
      <c r="C279" s="18"/>
      <c r="D279" s="45" t="s">
        <v>140</v>
      </c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>
        <v>226</v>
      </c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6">
        <f>SUM(BV277:CA277)</f>
        <v>0</v>
      </c>
      <c r="BW279" s="46"/>
      <c r="BX279" s="46"/>
      <c r="BY279" s="46"/>
      <c r="BZ279" s="46"/>
      <c r="CA279" s="46"/>
    </row>
    <row r="280" spans="1:79" s="14" customFormat="1" ht="15" customHeight="1" hidden="1">
      <c r="A280" s="56">
        <v>1</v>
      </c>
      <c r="B280" s="57"/>
      <c r="C280" s="17"/>
      <c r="D280" s="58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60"/>
      <c r="AL280" s="56">
        <v>225</v>
      </c>
      <c r="AM280" s="61"/>
      <c r="AN280" s="61"/>
      <c r="AO280" s="57"/>
      <c r="AP280" s="56" t="s">
        <v>41</v>
      </c>
      <c r="AQ280" s="61"/>
      <c r="AR280" s="61"/>
      <c r="AS280" s="61"/>
      <c r="AT280" s="61"/>
      <c r="AU280" s="57"/>
      <c r="AV280" s="56">
        <v>1</v>
      </c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57"/>
      <c r="BH280" s="62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4"/>
      <c r="BV280" s="41">
        <f>AV280*BH280</f>
        <v>0</v>
      </c>
      <c r="BW280" s="42"/>
      <c r="BX280" s="42"/>
      <c r="BY280" s="42"/>
      <c r="BZ280" s="42"/>
      <c r="CA280" s="43"/>
    </row>
    <row r="281" spans="1:79" s="14" customFormat="1" ht="15.75" customHeight="1" hidden="1">
      <c r="A281" s="56">
        <v>2</v>
      </c>
      <c r="B281" s="57"/>
      <c r="C281" s="17"/>
      <c r="D281" s="58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60"/>
      <c r="AL281" s="56">
        <v>225</v>
      </c>
      <c r="AM281" s="61"/>
      <c r="AN281" s="61"/>
      <c r="AO281" s="57"/>
      <c r="AP281" s="56" t="s">
        <v>71</v>
      </c>
      <c r="AQ281" s="61"/>
      <c r="AR281" s="61"/>
      <c r="AS281" s="61"/>
      <c r="AT281" s="61"/>
      <c r="AU281" s="57"/>
      <c r="AV281" s="56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57"/>
      <c r="BH281" s="62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4"/>
      <c r="BV281" s="41">
        <f>AV281*BH281</f>
        <v>0</v>
      </c>
      <c r="BW281" s="42"/>
      <c r="BX281" s="42"/>
      <c r="BY281" s="42"/>
      <c r="BZ281" s="42"/>
      <c r="CA281" s="43"/>
    </row>
    <row r="282" spans="1:79" s="14" customFormat="1" ht="15.75" customHeight="1">
      <c r="A282" s="56">
        <v>2</v>
      </c>
      <c r="B282" s="57"/>
      <c r="C282" s="17"/>
      <c r="D282" s="58" t="s">
        <v>245</v>
      </c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60"/>
      <c r="AL282" s="56">
        <v>225</v>
      </c>
      <c r="AM282" s="61"/>
      <c r="AN282" s="61"/>
      <c r="AO282" s="57"/>
      <c r="AP282" s="56" t="s">
        <v>41</v>
      </c>
      <c r="AQ282" s="61"/>
      <c r="AR282" s="61"/>
      <c r="AS282" s="61"/>
      <c r="AT282" s="61"/>
      <c r="AU282" s="57"/>
      <c r="AV282" s="56">
        <v>11</v>
      </c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57"/>
      <c r="BH282" s="62">
        <v>22953</v>
      </c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4"/>
      <c r="BV282" s="41">
        <v>252488</v>
      </c>
      <c r="BW282" s="42"/>
      <c r="BX282" s="42"/>
      <c r="BY282" s="42"/>
      <c r="BZ282" s="42"/>
      <c r="CA282" s="43"/>
    </row>
    <row r="283" spans="1:79" s="14" customFormat="1" ht="12.75" customHeight="1">
      <c r="A283" s="44"/>
      <c r="B283" s="44"/>
      <c r="C283" s="18"/>
      <c r="D283" s="45" t="s">
        <v>182</v>
      </c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>
        <v>225</v>
      </c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6">
        <f>BV280+BV282</f>
        <v>252488</v>
      </c>
      <c r="BW283" s="46"/>
      <c r="BX283" s="46"/>
      <c r="BY283" s="46"/>
      <c r="BZ283" s="46"/>
      <c r="CA283" s="46"/>
    </row>
    <row r="284" spans="1:79" s="14" customFormat="1" ht="15" customHeight="1">
      <c r="A284" s="39"/>
      <c r="B284" s="39"/>
      <c r="C284" s="20"/>
      <c r="D284" s="40" t="s">
        <v>97</v>
      </c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>
        <v>225</v>
      </c>
      <c r="AM284" s="40"/>
      <c r="AN284" s="40"/>
      <c r="AO284" s="40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7">
        <f>BV279+BV283</f>
        <v>252488</v>
      </c>
      <c r="BW284" s="37"/>
      <c r="BX284" s="37"/>
      <c r="BY284" s="37"/>
      <c r="BZ284" s="37"/>
      <c r="CA284" s="37"/>
    </row>
    <row r="285" spans="1:79" s="14" customFormat="1" ht="15" customHeight="1">
      <c r="A285" s="21"/>
      <c r="B285" s="21"/>
      <c r="C285" s="21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3"/>
      <c r="BW285" s="23"/>
      <c r="BX285" s="23"/>
      <c r="BY285" s="23"/>
      <c r="BZ285" s="23"/>
      <c r="CA285" s="23"/>
    </row>
    <row r="286" spans="1:79" ht="15" customHeight="1">
      <c r="A286" s="117" t="s">
        <v>185</v>
      </c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17"/>
      <c r="BR286" s="117"/>
      <c r="BS286" s="117"/>
      <c r="BT286" s="117"/>
      <c r="BU286" s="117"/>
      <c r="BV286" s="117"/>
      <c r="BW286" s="117"/>
      <c r="BX286" s="117"/>
      <c r="BY286" s="117"/>
      <c r="BZ286" s="117"/>
      <c r="CA286" s="117"/>
    </row>
    <row r="287" spans="1:97" ht="15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38" t="s">
        <v>46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</row>
    <row r="288" spans="1:79" s="14" customFormat="1" ht="12.75" customHeight="1">
      <c r="A288" s="74" t="s">
        <v>1</v>
      </c>
      <c r="B288" s="75"/>
      <c r="C288" s="15"/>
      <c r="D288" s="74" t="s">
        <v>2</v>
      </c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5"/>
      <c r="AL288" s="74" t="s">
        <v>137</v>
      </c>
      <c r="AM288" s="78"/>
      <c r="AN288" s="78"/>
      <c r="AO288" s="75"/>
      <c r="AP288" s="74" t="s">
        <v>18</v>
      </c>
      <c r="AQ288" s="78"/>
      <c r="AR288" s="78"/>
      <c r="AS288" s="78"/>
      <c r="AT288" s="78"/>
      <c r="AU288" s="75"/>
      <c r="AV288" s="80" t="s">
        <v>35</v>
      </c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2"/>
      <c r="BH288" s="74" t="s">
        <v>58</v>
      </c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5"/>
      <c r="BV288" s="74" t="s">
        <v>138</v>
      </c>
      <c r="BW288" s="78"/>
      <c r="BX288" s="78"/>
      <c r="BY288" s="78"/>
      <c r="BZ288" s="78"/>
      <c r="CA288" s="75"/>
    </row>
    <row r="289" spans="1:79" s="14" customFormat="1" ht="12.75">
      <c r="A289" s="76"/>
      <c r="B289" s="77"/>
      <c r="C289" s="15"/>
      <c r="D289" s="76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7"/>
      <c r="AL289" s="76"/>
      <c r="AM289" s="79"/>
      <c r="AN289" s="79"/>
      <c r="AO289" s="77"/>
      <c r="AP289" s="76"/>
      <c r="AQ289" s="79"/>
      <c r="AR289" s="79"/>
      <c r="AS289" s="79"/>
      <c r="AT289" s="79"/>
      <c r="AU289" s="77"/>
      <c r="AV289" s="83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5"/>
      <c r="BH289" s="76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7"/>
      <c r="BV289" s="76"/>
      <c r="BW289" s="79"/>
      <c r="BX289" s="79"/>
      <c r="BY289" s="79"/>
      <c r="BZ289" s="79"/>
      <c r="CA289" s="77"/>
    </row>
    <row r="290" spans="1:79" s="14" customFormat="1" ht="12" customHeight="1">
      <c r="A290" s="70">
        <v>1</v>
      </c>
      <c r="B290" s="72"/>
      <c r="C290" s="16"/>
      <c r="D290" s="70">
        <v>2</v>
      </c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2"/>
      <c r="AL290" s="70">
        <v>3</v>
      </c>
      <c r="AM290" s="71"/>
      <c r="AN290" s="71"/>
      <c r="AO290" s="72"/>
      <c r="AP290" s="70">
        <v>4</v>
      </c>
      <c r="AQ290" s="71"/>
      <c r="AR290" s="71"/>
      <c r="AS290" s="71"/>
      <c r="AT290" s="71"/>
      <c r="AU290" s="72"/>
      <c r="AV290" s="70">
        <v>5</v>
      </c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2"/>
      <c r="BH290" s="70">
        <v>6</v>
      </c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2"/>
      <c r="BV290" s="70" t="s">
        <v>30</v>
      </c>
      <c r="BW290" s="71"/>
      <c r="BX290" s="71"/>
      <c r="BY290" s="71"/>
      <c r="BZ290" s="71"/>
      <c r="CA290" s="72"/>
    </row>
    <row r="291" spans="1:79" s="14" customFormat="1" ht="15.75" customHeight="1" hidden="1">
      <c r="A291" s="56">
        <v>1</v>
      </c>
      <c r="B291" s="57"/>
      <c r="C291" s="17"/>
      <c r="D291" s="58" t="s">
        <v>139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60"/>
      <c r="AL291" s="56">
        <v>226</v>
      </c>
      <c r="AM291" s="61"/>
      <c r="AN291" s="61"/>
      <c r="AO291" s="57"/>
      <c r="AP291" s="56" t="s">
        <v>43</v>
      </c>
      <c r="AQ291" s="61"/>
      <c r="AR291" s="61"/>
      <c r="AS291" s="61"/>
      <c r="AT291" s="61"/>
      <c r="AU291" s="57"/>
      <c r="AV291" s="56">
        <v>1</v>
      </c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57"/>
      <c r="BH291" s="62">
        <v>0</v>
      </c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4"/>
      <c r="BV291" s="41">
        <f>AV291*BH291</f>
        <v>0</v>
      </c>
      <c r="BW291" s="42"/>
      <c r="BX291" s="42"/>
      <c r="BY291" s="42"/>
      <c r="BZ291" s="42"/>
      <c r="CA291" s="43"/>
    </row>
    <row r="292" spans="1:79" s="14" customFormat="1" ht="0.75" customHeight="1" hidden="1">
      <c r="A292" s="44"/>
      <c r="B292" s="44"/>
      <c r="C292" s="18"/>
      <c r="D292" s="45" t="s">
        <v>140</v>
      </c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>
        <v>226</v>
      </c>
      <c r="AM292" s="45"/>
      <c r="AN292" s="45"/>
      <c r="AO292" s="45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6">
        <f>SUM(BV291:CA291)</f>
        <v>0</v>
      </c>
      <c r="BW292" s="46"/>
      <c r="BX292" s="46"/>
      <c r="BY292" s="46"/>
      <c r="BZ292" s="46"/>
      <c r="CA292" s="46"/>
    </row>
    <row r="293" spans="1:79" s="14" customFormat="1" ht="15.75" customHeight="1">
      <c r="A293" s="56">
        <v>1</v>
      </c>
      <c r="B293" s="57"/>
      <c r="C293" s="17"/>
      <c r="D293" s="58" t="s">
        <v>187</v>
      </c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60"/>
      <c r="AL293" s="56">
        <v>226</v>
      </c>
      <c r="AM293" s="61"/>
      <c r="AN293" s="61"/>
      <c r="AO293" s="57"/>
      <c r="AP293" s="56" t="s">
        <v>41</v>
      </c>
      <c r="AQ293" s="61"/>
      <c r="AR293" s="61"/>
      <c r="AS293" s="61"/>
      <c r="AT293" s="61"/>
      <c r="AU293" s="57"/>
      <c r="AV293" s="56">
        <v>0</v>
      </c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57"/>
      <c r="BH293" s="62">
        <v>0</v>
      </c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4"/>
      <c r="BV293" s="41">
        <f>AV293*BH293</f>
        <v>0</v>
      </c>
      <c r="BW293" s="42"/>
      <c r="BX293" s="42"/>
      <c r="BY293" s="42"/>
      <c r="BZ293" s="42"/>
      <c r="CA293" s="43"/>
    </row>
    <row r="294" spans="1:79" s="14" customFormat="1" ht="12.75" customHeight="1">
      <c r="A294" s="44"/>
      <c r="B294" s="44"/>
      <c r="C294" s="18"/>
      <c r="D294" s="45" t="s">
        <v>183</v>
      </c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>
        <v>226</v>
      </c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6">
        <f>BV293</f>
        <v>0</v>
      </c>
      <c r="BW294" s="46"/>
      <c r="BX294" s="46"/>
      <c r="BY294" s="46"/>
      <c r="BZ294" s="46"/>
      <c r="CA294" s="46"/>
    </row>
    <row r="295" spans="1:79" s="14" customFormat="1" ht="13.5" customHeight="1">
      <c r="A295" s="21"/>
      <c r="B295" s="21"/>
      <c r="C295" s="21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3"/>
      <c r="BW295" s="23"/>
      <c r="BX295" s="23"/>
      <c r="BY295" s="23"/>
      <c r="BZ295" s="23"/>
      <c r="CA295" s="23"/>
    </row>
    <row r="296" spans="1:79" ht="18.75" customHeight="1">
      <c r="A296" s="117" t="s">
        <v>186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17"/>
      <c r="BR296" s="117"/>
      <c r="BS296" s="117"/>
      <c r="BT296" s="117"/>
      <c r="BU296" s="117"/>
      <c r="BV296" s="117"/>
      <c r="BW296" s="117"/>
      <c r="BX296" s="117"/>
      <c r="BY296" s="117"/>
      <c r="BZ296" s="117"/>
      <c r="CA296" s="117"/>
    </row>
    <row r="297" spans="1:79" s="14" customFormat="1" ht="15" customHeight="1">
      <c r="A297" s="184" t="s">
        <v>46</v>
      </c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184"/>
      <c r="BN297" s="184"/>
      <c r="BO297" s="184"/>
      <c r="BP297" s="184"/>
      <c r="BQ297" s="184"/>
      <c r="BR297" s="184"/>
      <c r="BS297" s="184"/>
      <c r="BT297" s="184"/>
      <c r="BU297" s="184"/>
      <c r="BV297" s="184"/>
      <c r="BW297" s="184"/>
      <c r="BX297" s="184"/>
      <c r="BY297" s="184"/>
      <c r="BZ297" s="184"/>
      <c r="CA297" s="184"/>
    </row>
    <row r="298" spans="1:79" s="14" customFormat="1" ht="9.75" customHeight="1">
      <c r="A298" s="74" t="s">
        <v>1</v>
      </c>
      <c r="B298" s="75"/>
      <c r="C298" s="15"/>
      <c r="D298" s="74" t="s">
        <v>2</v>
      </c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5"/>
      <c r="AL298" s="74" t="s">
        <v>137</v>
      </c>
      <c r="AM298" s="78"/>
      <c r="AN298" s="78"/>
      <c r="AO298" s="75"/>
      <c r="AP298" s="74" t="s">
        <v>18</v>
      </c>
      <c r="AQ298" s="78"/>
      <c r="AR298" s="78"/>
      <c r="AS298" s="78"/>
      <c r="AT298" s="78"/>
      <c r="AU298" s="75"/>
      <c r="AV298" s="80" t="s">
        <v>35</v>
      </c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2"/>
      <c r="BH298" s="74" t="s">
        <v>58</v>
      </c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5"/>
      <c r="BV298" s="74" t="s">
        <v>138</v>
      </c>
      <c r="BW298" s="78"/>
      <c r="BX298" s="78"/>
      <c r="BY298" s="78"/>
      <c r="BZ298" s="78"/>
      <c r="CA298" s="75"/>
    </row>
    <row r="299" spans="1:79" s="14" customFormat="1" ht="12" customHeight="1">
      <c r="A299" s="76"/>
      <c r="B299" s="77"/>
      <c r="C299" s="15"/>
      <c r="D299" s="76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7"/>
      <c r="AL299" s="76"/>
      <c r="AM299" s="79"/>
      <c r="AN299" s="79"/>
      <c r="AO299" s="77"/>
      <c r="AP299" s="76"/>
      <c r="AQ299" s="79"/>
      <c r="AR299" s="79"/>
      <c r="AS299" s="79"/>
      <c r="AT299" s="79"/>
      <c r="AU299" s="77"/>
      <c r="AV299" s="83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5"/>
      <c r="BH299" s="76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7"/>
      <c r="BV299" s="76"/>
      <c r="BW299" s="79"/>
      <c r="BX299" s="79"/>
      <c r="BY299" s="79"/>
      <c r="BZ299" s="79"/>
      <c r="CA299" s="77"/>
    </row>
    <row r="300" spans="1:79" s="14" customFormat="1" ht="12" customHeight="1">
      <c r="A300" s="70">
        <v>1</v>
      </c>
      <c r="B300" s="72"/>
      <c r="C300" s="16"/>
      <c r="D300" s="70">
        <v>2</v>
      </c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2"/>
      <c r="AL300" s="70">
        <v>3</v>
      </c>
      <c r="AM300" s="71"/>
      <c r="AN300" s="71"/>
      <c r="AO300" s="72"/>
      <c r="AP300" s="70">
        <v>4</v>
      </c>
      <c r="AQ300" s="71"/>
      <c r="AR300" s="71"/>
      <c r="AS300" s="71"/>
      <c r="AT300" s="71"/>
      <c r="AU300" s="72"/>
      <c r="AV300" s="70">
        <v>5</v>
      </c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2"/>
      <c r="BH300" s="70">
        <v>6</v>
      </c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2"/>
      <c r="BV300" s="70" t="s">
        <v>30</v>
      </c>
      <c r="BW300" s="71"/>
      <c r="BX300" s="71"/>
      <c r="BY300" s="71"/>
      <c r="BZ300" s="71"/>
      <c r="CA300" s="72"/>
    </row>
    <row r="301" spans="1:79" s="14" customFormat="1" ht="15.75" customHeight="1" hidden="1">
      <c r="A301" s="56">
        <v>1</v>
      </c>
      <c r="B301" s="57"/>
      <c r="C301" s="17"/>
      <c r="D301" s="58" t="s">
        <v>139</v>
      </c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60"/>
      <c r="AL301" s="56">
        <v>226</v>
      </c>
      <c r="AM301" s="61"/>
      <c r="AN301" s="61"/>
      <c r="AO301" s="57"/>
      <c r="AP301" s="56" t="s">
        <v>43</v>
      </c>
      <c r="AQ301" s="61"/>
      <c r="AR301" s="61"/>
      <c r="AS301" s="61"/>
      <c r="AT301" s="61"/>
      <c r="AU301" s="57"/>
      <c r="AV301" s="56">
        <v>1</v>
      </c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57"/>
      <c r="BH301" s="62">
        <v>0</v>
      </c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4"/>
      <c r="BV301" s="41">
        <f>AV301*BH301</f>
        <v>0</v>
      </c>
      <c r="BW301" s="42"/>
      <c r="BX301" s="42"/>
      <c r="BY301" s="42"/>
      <c r="BZ301" s="42"/>
      <c r="CA301" s="43"/>
    </row>
    <row r="302" spans="1:79" s="14" customFormat="1" ht="0.75" customHeight="1" hidden="1">
      <c r="A302" s="44"/>
      <c r="B302" s="44"/>
      <c r="C302" s="18"/>
      <c r="D302" s="45" t="s">
        <v>140</v>
      </c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>
        <v>226</v>
      </c>
      <c r="AM302" s="45"/>
      <c r="AN302" s="45"/>
      <c r="AO302" s="45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6">
        <f>SUM(BV301:CA301)</f>
        <v>0</v>
      </c>
      <c r="BW302" s="46"/>
      <c r="BX302" s="46"/>
      <c r="BY302" s="46"/>
      <c r="BZ302" s="46"/>
      <c r="CA302" s="46"/>
    </row>
    <row r="303" spans="1:79" s="14" customFormat="1" ht="14.25" customHeight="1">
      <c r="A303" s="56">
        <v>1</v>
      </c>
      <c r="B303" s="57"/>
      <c r="C303" s="17"/>
      <c r="D303" s="58" t="s">
        <v>187</v>
      </c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60"/>
      <c r="AL303" s="56">
        <v>226</v>
      </c>
      <c r="AM303" s="61"/>
      <c r="AN303" s="61"/>
      <c r="AO303" s="57"/>
      <c r="AP303" s="56" t="s">
        <v>41</v>
      </c>
      <c r="AQ303" s="61"/>
      <c r="AR303" s="61"/>
      <c r="AS303" s="61"/>
      <c r="AT303" s="61"/>
      <c r="AU303" s="57"/>
      <c r="AV303" s="56">
        <v>0</v>
      </c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57"/>
      <c r="BH303" s="62">
        <v>0</v>
      </c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4"/>
      <c r="BV303" s="41">
        <f>AV303*BH303</f>
        <v>0</v>
      </c>
      <c r="BW303" s="42"/>
      <c r="BX303" s="42"/>
      <c r="BY303" s="42"/>
      <c r="BZ303" s="42"/>
      <c r="CA303" s="43"/>
    </row>
    <row r="304" spans="1:79" s="14" customFormat="1" ht="12.75" customHeight="1">
      <c r="A304" s="44"/>
      <c r="B304" s="44"/>
      <c r="C304" s="18"/>
      <c r="D304" s="45" t="s">
        <v>184</v>
      </c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56">
        <v>226</v>
      </c>
      <c r="AM304" s="61"/>
      <c r="AN304" s="61"/>
      <c r="AO304" s="57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6">
        <f>BV303</f>
        <v>0</v>
      </c>
      <c r="BW304" s="46"/>
      <c r="BX304" s="46"/>
      <c r="BY304" s="46"/>
      <c r="BZ304" s="46"/>
      <c r="CA304" s="46"/>
    </row>
    <row r="305" spans="1:79" s="14" customFormat="1" ht="16.5" customHeight="1">
      <c r="A305" s="39"/>
      <c r="B305" s="39"/>
      <c r="C305" s="20"/>
      <c r="D305" s="40" t="s">
        <v>97</v>
      </c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5">
        <v>226</v>
      </c>
      <c r="AM305" s="45"/>
      <c r="AN305" s="45"/>
      <c r="AO305" s="45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7">
        <f>BV302+BV304</f>
        <v>0</v>
      </c>
      <c r="BW305" s="37"/>
      <c r="BX305" s="37"/>
      <c r="BY305" s="37"/>
      <c r="BZ305" s="37"/>
      <c r="CA305" s="37"/>
    </row>
    <row r="306" ht="15" customHeight="1"/>
    <row r="307" spans="1:79" ht="15" customHeight="1">
      <c r="A307" s="117" t="s">
        <v>195</v>
      </c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</row>
    <row r="308" spans="1:97" ht="15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38" t="s">
        <v>39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</row>
    <row r="309" spans="1:79" s="14" customFormat="1" ht="12.75" customHeight="1">
      <c r="A309" s="74" t="s">
        <v>1</v>
      </c>
      <c r="B309" s="75"/>
      <c r="C309" s="15"/>
      <c r="D309" s="74" t="s">
        <v>2</v>
      </c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5"/>
      <c r="AL309" s="74" t="s">
        <v>137</v>
      </c>
      <c r="AM309" s="78"/>
      <c r="AN309" s="78"/>
      <c r="AO309" s="75"/>
      <c r="AP309" s="74" t="s">
        <v>18</v>
      </c>
      <c r="AQ309" s="78"/>
      <c r="AR309" s="78"/>
      <c r="AS309" s="78"/>
      <c r="AT309" s="78"/>
      <c r="AU309" s="75"/>
      <c r="AV309" s="80" t="s">
        <v>35</v>
      </c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2"/>
      <c r="BH309" s="74" t="s">
        <v>58</v>
      </c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5"/>
      <c r="BV309" s="74" t="s">
        <v>138</v>
      </c>
      <c r="BW309" s="78"/>
      <c r="BX309" s="78"/>
      <c r="BY309" s="78"/>
      <c r="BZ309" s="78"/>
      <c r="CA309" s="75"/>
    </row>
    <row r="310" spans="1:79" s="14" customFormat="1" ht="12.75">
      <c r="A310" s="76"/>
      <c r="B310" s="77"/>
      <c r="C310" s="15"/>
      <c r="D310" s="76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7"/>
      <c r="AL310" s="76"/>
      <c r="AM310" s="79"/>
      <c r="AN310" s="79"/>
      <c r="AO310" s="77"/>
      <c r="AP310" s="76"/>
      <c r="AQ310" s="79"/>
      <c r="AR310" s="79"/>
      <c r="AS310" s="79"/>
      <c r="AT310" s="79"/>
      <c r="AU310" s="77"/>
      <c r="AV310" s="83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5"/>
      <c r="BH310" s="76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7"/>
      <c r="BV310" s="76"/>
      <c r="BW310" s="79"/>
      <c r="BX310" s="79"/>
      <c r="BY310" s="79"/>
      <c r="BZ310" s="79"/>
      <c r="CA310" s="77"/>
    </row>
    <row r="311" spans="1:79" s="14" customFormat="1" ht="12" customHeight="1">
      <c r="A311" s="70">
        <v>1</v>
      </c>
      <c r="B311" s="72"/>
      <c r="C311" s="16"/>
      <c r="D311" s="70">
        <v>2</v>
      </c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2"/>
      <c r="AL311" s="70">
        <v>3</v>
      </c>
      <c r="AM311" s="71"/>
      <c r="AN311" s="71"/>
      <c r="AO311" s="72"/>
      <c r="AP311" s="70">
        <v>4</v>
      </c>
      <c r="AQ311" s="71"/>
      <c r="AR311" s="71"/>
      <c r="AS311" s="71"/>
      <c r="AT311" s="71"/>
      <c r="AU311" s="72"/>
      <c r="AV311" s="70">
        <v>5</v>
      </c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2"/>
      <c r="BH311" s="70">
        <v>6</v>
      </c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2"/>
      <c r="BV311" s="70" t="s">
        <v>30</v>
      </c>
      <c r="BW311" s="71"/>
      <c r="BX311" s="71"/>
      <c r="BY311" s="71"/>
      <c r="BZ311" s="71"/>
      <c r="CA311" s="72"/>
    </row>
    <row r="312" spans="1:79" s="14" customFormat="1" ht="15.75" customHeight="1" hidden="1">
      <c r="A312" s="56">
        <v>1</v>
      </c>
      <c r="B312" s="57"/>
      <c r="C312" s="17"/>
      <c r="D312" s="58" t="s">
        <v>139</v>
      </c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60"/>
      <c r="AL312" s="56">
        <v>226</v>
      </c>
      <c r="AM312" s="61"/>
      <c r="AN312" s="61"/>
      <c r="AO312" s="57"/>
      <c r="AP312" s="56" t="s">
        <v>43</v>
      </c>
      <c r="AQ312" s="61"/>
      <c r="AR312" s="61"/>
      <c r="AS312" s="61"/>
      <c r="AT312" s="61"/>
      <c r="AU312" s="57"/>
      <c r="AV312" s="56">
        <v>1</v>
      </c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57"/>
      <c r="BH312" s="62">
        <v>0</v>
      </c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4"/>
      <c r="BV312" s="41">
        <f>AV312*BH312</f>
        <v>0</v>
      </c>
      <c r="BW312" s="42"/>
      <c r="BX312" s="42"/>
      <c r="BY312" s="42"/>
      <c r="BZ312" s="42"/>
      <c r="CA312" s="43"/>
    </row>
    <row r="313" spans="1:79" s="14" customFormat="1" ht="0.75" customHeight="1" hidden="1">
      <c r="A313" s="44"/>
      <c r="B313" s="44"/>
      <c r="C313" s="18"/>
      <c r="D313" s="45" t="s">
        <v>140</v>
      </c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>
        <v>226</v>
      </c>
      <c r="AM313" s="45"/>
      <c r="AN313" s="45"/>
      <c r="AO313" s="45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6">
        <f>SUM(BV312:CA312)</f>
        <v>0</v>
      </c>
      <c r="BW313" s="46"/>
      <c r="BX313" s="46"/>
      <c r="BY313" s="46"/>
      <c r="BZ313" s="46"/>
      <c r="CA313" s="46"/>
    </row>
    <row r="314" spans="1:79" s="14" customFormat="1" ht="15" customHeight="1">
      <c r="A314" s="56">
        <v>1</v>
      </c>
      <c r="B314" s="57"/>
      <c r="C314" s="17"/>
      <c r="D314" s="58" t="s">
        <v>196</v>
      </c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60"/>
      <c r="AL314" s="56">
        <v>225</v>
      </c>
      <c r="AM314" s="61"/>
      <c r="AN314" s="61"/>
      <c r="AO314" s="57"/>
      <c r="AP314" s="56" t="s">
        <v>71</v>
      </c>
      <c r="AQ314" s="61"/>
      <c r="AR314" s="61"/>
      <c r="AS314" s="61"/>
      <c r="AT314" s="61"/>
      <c r="AU314" s="57"/>
      <c r="AV314" s="56">
        <v>0</v>
      </c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57"/>
      <c r="BH314" s="62">
        <v>0</v>
      </c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4"/>
      <c r="BV314" s="41">
        <f aca="true" t="shared" si="5" ref="BV314:BV321">AV314*BH314</f>
        <v>0</v>
      </c>
      <c r="BW314" s="42"/>
      <c r="BX314" s="42"/>
      <c r="BY314" s="42"/>
      <c r="BZ314" s="42"/>
      <c r="CA314" s="43"/>
    </row>
    <row r="315" spans="1:79" s="14" customFormat="1" ht="0.75" customHeight="1" hidden="1">
      <c r="A315" s="56">
        <v>2</v>
      </c>
      <c r="B315" s="57"/>
      <c r="C315" s="17"/>
      <c r="D315" s="58" t="s">
        <v>188</v>
      </c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60"/>
      <c r="AL315" s="56">
        <v>226</v>
      </c>
      <c r="AM315" s="61"/>
      <c r="AN315" s="61"/>
      <c r="AO315" s="57"/>
      <c r="AP315" s="56" t="s">
        <v>41</v>
      </c>
      <c r="AQ315" s="61"/>
      <c r="AR315" s="61"/>
      <c r="AS315" s="61"/>
      <c r="AT315" s="61"/>
      <c r="AU315" s="57"/>
      <c r="AV315" s="56">
        <v>9</v>
      </c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57"/>
      <c r="BH315" s="62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4"/>
      <c r="BV315" s="41">
        <f t="shared" si="5"/>
        <v>0</v>
      </c>
      <c r="BW315" s="42"/>
      <c r="BX315" s="42"/>
      <c r="BY315" s="42"/>
      <c r="BZ315" s="42"/>
      <c r="CA315" s="43"/>
    </row>
    <row r="316" spans="1:79" s="14" customFormat="1" ht="15.75" customHeight="1" hidden="1">
      <c r="A316" s="56">
        <v>3</v>
      </c>
      <c r="B316" s="57"/>
      <c r="C316" s="17"/>
      <c r="D316" s="58" t="s">
        <v>189</v>
      </c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60"/>
      <c r="AL316" s="56">
        <v>226</v>
      </c>
      <c r="AM316" s="61"/>
      <c r="AN316" s="61"/>
      <c r="AO316" s="57"/>
      <c r="AP316" s="56" t="s">
        <v>41</v>
      </c>
      <c r="AQ316" s="61"/>
      <c r="AR316" s="61"/>
      <c r="AS316" s="61"/>
      <c r="AT316" s="61"/>
      <c r="AU316" s="57"/>
      <c r="AV316" s="56">
        <v>6</v>
      </c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57"/>
      <c r="BH316" s="62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4"/>
      <c r="BV316" s="41">
        <f t="shared" si="5"/>
        <v>0</v>
      </c>
      <c r="BW316" s="42"/>
      <c r="BX316" s="42"/>
      <c r="BY316" s="42"/>
      <c r="BZ316" s="42"/>
      <c r="CA316" s="43"/>
    </row>
    <row r="317" spans="1:79" s="14" customFormat="1" ht="15.75" customHeight="1" hidden="1">
      <c r="A317" s="56">
        <v>4</v>
      </c>
      <c r="B317" s="57"/>
      <c r="C317" s="17"/>
      <c r="D317" s="58" t="s">
        <v>190</v>
      </c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60"/>
      <c r="AL317" s="56">
        <v>226</v>
      </c>
      <c r="AM317" s="61"/>
      <c r="AN317" s="61"/>
      <c r="AO317" s="57"/>
      <c r="AP317" s="56" t="s">
        <v>41</v>
      </c>
      <c r="AQ317" s="61"/>
      <c r="AR317" s="61"/>
      <c r="AS317" s="61"/>
      <c r="AT317" s="61"/>
      <c r="AU317" s="57"/>
      <c r="AV317" s="56">
        <v>2</v>
      </c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57"/>
      <c r="BH317" s="62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4"/>
      <c r="BV317" s="41">
        <f t="shared" si="5"/>
        <v>0</v>
      </c>
      <c r="BW317" s="42"/>
      <c r="BX317" s="42"/>
      <c r="BY317" s="42"/>
      <c r="BZ317" s="42"/>
      <c r="CA317" s="43"/>
    </row>
    <row r="318" spans="1:79" s="14" customFormat="1" ht="15.75" customHeight="1" hidden="1">
      <c r="A318" s="56">
        <v>5</v>
      </c>
      <c r="B318" s="57"/>
      <c r="C318" s="17"/>
      <c r="D318" s="58" t="s">
        <v>191</v>
      </c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60"/>
      <c r="AL318" s="56">
        <v>226</v>
      </c>
      <c r="AM318" s="61"/>
      <c r="AN318" s="61"/>
      <c r="AO318" s="57"/>
      <c r="AP318" s="56" t="s">
        <v>41</v>
      </c>
      <c r="AQ318" s="61"/>
      <c r="AR318" s="61"/>
      <c r="AS318" s="61"/>
      <c r="AT318" s="61"/>
      <c r="AU318" s="57"/>
      <c r="AV318" s="56">
        <v>1</v>
      </c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57"/>
      <c r="BH318" s="62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4"/>
      <c r="BV318" s="41">
        <f t="shared" si="5"/>
        <v>0</v>
      </c>
      <c r="BW318" s="42"/>
      <c r="BX318" s="42"/>
      <c r="BY318" s="42"/>
      <c r="BZ318" s="42"/>
      <c r="CA318" s="43"/>
    </row>
    <row r="319" spans="1:79" s="14" customFormat="1" ht="14.25" customHeight="1" hidden="1">
      <c r="A319" s="56">
        <v>6</v>
      </c>
      <c r="B319" s="57"/>
      <c r="C319" s="17"/>
      <c r="D319" s="58" t="s">
        <v>192</v>
      </c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60"/>
      <c r="AL319" s="56">
        <v>226</v>
      </c>
      <c r="AM319" s="61"/>
      <c r="AN319" s="61"/>
      <c r="AO319" s="57"/>
      <c r="AP319" s="56" t="s">
        <v>41</v>
      </c>
      <c r="AQ319" s="61"/>
      <c r="AR319" s="61"/>
      <c r="AS319" s="61"/>
      <c r="AT319" s="61"/>
      <c r="AU319" s="57"/>
      <c r="AV319" s="56">
        <v>5</v>
      </c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57"/>
      <c r="BH319" s="62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4"/>
      <c r="BV319" s="41">
        <f t="shared" si="5"/>
        <v>0</v>
      </c>
      <c r="BW319" s="42"/>
      <c r="BX319" s="42"/>
      <c r="BY319" s="42"/>
      <c r="BZ319" s="42"/>
      <c r="CA319" s="43"/>
    </row>
    <row r="320" spans="1:79" s="14" customFormat="1" ht="14.25" customHeight="1" hidden="1">
      <c r="A320" s="56">
        <v>7</v>
      </c>
      <c r="B320" s="57"/>
      <c r="C320" s="17"/>
      <c r="D320" s="58" t="s">
        <v>193</v>
      </c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60"/>
      <c r="AL320" s="56">
        <v>226</v>
      </c>
      <c r="AM320" s="61"/>
      <c r="AN320" s="61"/>
      <c r="AO320" s="57"/>
      <c r="AP320" s="56" t="s">
        <v>41</v>
      </c>
      <c r="AQ320" s="61"/>
      <c r="AR320" s="61"/>
      <c r="AS320" s="61"/>
      <c r="AT320" s="61"/>
      <c r="AU320" s="57"/>
      <c r="AV320" s="56">
        <v>3</v>
      </c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57"/>
      <c r="BH320" s="62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4"/>
      <c r="BV320" s="41">
        <f t="shared" si="5"/>
        <v>0</v>
      </c>
      <c r="BW320" s="42"/>
      <c r="BX320" s="42"/>
      <c r="BY320" s="42"/>
      <c r="BZ320" s="42"/>
      <c r="CA320" s="43"/>
    </row>
    <row r="321" spans="1:79" s="14" customFormat="1" ht="14.25" customHeight="1" hidden="1">
      <c r="A321" s="56">
        <v>8</v>
      </c>
      <c r="B321" s="57"/>
      <c r="C321" s="17"/>
      <c r="D321" s="58" t="s">
        <v>194</v>
      </c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60"/>
      <c r="AL321" s="56">
        <v>226</v>
      </c>
      <c r="AM321" s="61"/>
      <c r="AN321" s="61"/>
      <c r="AO321" s="57"/>
      <c r="AP321" s="56" t="s">
        <v>41</v>
      </c>
      <c r="AQ321" s="61"/>
      <c r="AR321" s="61"/>
      <c r="AS321" s="61"/>
      <c r="AT321" s="61"/>
      <c r="AU321" s="57"/>
      <c r="AV321" s="56">
        <v>2</v>
      </c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57"/>
      <c r="BH321" s="62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4"/>
      <c r="BV321" s="41">
        <f t="shared" si="5"/>
        <v>0</v>
      </c>
      <c r="BW321" s="42"/>
      <c r="BX321" s="42"/>
      <c r="BY321" s="42"/>
      <c r="BZ321" s="42"/>
      <c r="CA321" s="43"/>
    </row>
    <row r="322" spans="1:79" s="14" customFormat="1" ht="12.75" customHeight="1">
      <c r="A322" s="44"/>
      <c r="B322" s="44"/>
      <c r="C322" s="18"/>
      <c r="D322" s="45" t="s">
        <v>180</v>
      </c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>
        <v>225</v>
      </c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6">
        <f>BV314</f>
        <v>0</v>
      </c>
      <c r="BW322" s="46"/>
      <c r="BX322" s="46"/>
      <c r="BY322" s="46"/>
      <c r="BZ322" s="46"/>
      <c r="CA322" s="46"/>
    </row>
    <row r="323" spans="1:79" s="14" customFormat="1" ht="13.5" customHeight="1">
      <c r="A323" s="21"/>
      <c r="B323" s="21"/>
      <c r="C323" s="21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3"/>
      <c r="BW323" s="23"/>
      <c r="BX323" s="23"/>
      <c r="BY323" s="23"/>
      <c r="BZ323" s="23"/>
      <c r="CA323" s="23"/>
    </row>
    <row r="324" spans="1:79" ht="15.75">
      <c r="A324" s="117" t="s">
        <v>199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</row>
    <row r="325" spans="1:97" ht="15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26" t="s">
        <v>39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</row>
    <row r="326" spans="1:79" s="14" customFormat="1" ht="12.75" customHeight="1">
      <c r="A326" s="74" t="s">
        <v>1</v>
      </c>
      <c r="B326" s="75"/>
      <c r="C326" s="15"/>
      <c r="D326" s="74" t="s">
        <v>2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5"/>
      <c r="AL326" s="74" t="s">
        <v>137</v>
      </c>
      <c r="AM326" s="78"/>
      <c r="AN326" s="78"/>
      <c r="AO326" s="75"/>
      <c r="AP326" s="74" t="s">
        <v>18</v>
      </c>
      <c r="AQ326" s="78"/>
      <c r="AR326" s="78"/>
      <c r="AS326" s="78"/>
      <c r="AT326" s="78"/>
      <c r="AU326" s="75"/>
      <c r="AV326" s="80" t="s">
        <v>35</v>
      </c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2"/>
      <c r="BH326" s="74" t="s">
        <v>58</v>
      </c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5"/>
      <c r="BV326" s="74" t="s">
        <v>138</v>
      </c>
      <c r="BW326" s="78"/>
      <c r="BX326" s="78"/>
      <c r="BY326" s="78"/>
      <c r="BZ326" s="78"/>
      <c r="CA326" s="75"/>
    </row>
    <row r="327" spans="1:79" s="14" customFormat="1" ht="12.75">
      <c r="A327" s="76"/>
      <c r="B327" s="77"/>
      <c r="C327" s="15"/>
      <c r="D327" s="76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7"/>
      <c r="AL327" s="76"/>
      <c r="AM327" s="79"/>
      <c r="AN327" s="79"/>
      <c r="AO327" s="77"/>
      <c r="AP327" s="76"/>
      <c r="AQ327" s="79"/>
      <c r="AR327" s="79"/>
      <c r="AS327" s="79"/>
      <c r="AT327" s="79"/>
      <c r="AU327" s="77"/>
      <c r="AV327" s="83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5"/>
      <c r="BH327" s="76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7"/>
      <c r="BV327" s="76"/>
      <c r="BW327" s="79"/>
      <c r="BX327" s="79"/>
      <c r="BY327" s="79"/>
      <c r="BZ327" s="79"/>
      <c r="CA327" s="77"/>
    </row>
    <row r="328" spans="1:79" s="14" customFormat="1" ht="12" customHeight="1">
      <c r="A328" s="70">
        <v>1</v>
      </c>
      <c r="B328" s="72"/>
      <c r="C328" s="16"/>
      <c r="D328" s="70">
        <v>2</v>
      </c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2"/>
      <c r="AL328" s="70">
        <v>3</v>
      </c>
      <c r="AM328" s="71"/>
      <c r="AN328" s="71"/>
      <c r="AO328" s="72"/>
      <c r="AP328" s="70">
        <v>4</v>
      </c>
      <c r="AQ328" s="71"/>
      <c r="AR328" s="71"/>
      <c r="AS328" s="71"/>
      <c r="AT328" s="71"/>
      <c r="AU328" s="72"/>
      <c r="AV328" s="70">
        <v>5</v>
      </c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2"/>
      <c r="BH328" s="70">
        <v>6</v>
      </c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2"/>
      <c r="BV328" s="70" t="s">
        <v>30</v>
      </c>
      <c r="BW328" s="71"/>
      <c r="BX328" s="71"/>
      <c r="BY328" s="71"/>
      <c r="BZ328" s="71"/>
      <c r="CA328" s="72"/>
    </row>
    <row r="329" spans="1:79" s="14" customFormat="1" ht="15.75" customHeight="1" hidden="1">
      <c r="A329" s="56">
        <v>1</v>
      </c>
      <c r="B329" s="57"/>
      <c r="C329" s="17"/>
      <c r="D329" s="58" t="s">
        <v>139</v>
      </c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60"/>
      <c r="AL329" s="56">
        <v>226</v>
      </c>
      <c r="AM329" s="61"/>
      <c r="AN329" s="61"/>
      <c r="AO329" s="57"/>
      <c r="AP329" s="56" t="s">
        <v>43</v>
      </c>
      <c r="AQ329" s="61"/>
      <c r="AR329" s="61"/>
      <c r="AS329" s="61"/>
      <c r="AT329" s="61"/>
      <c r="AU329" s="57"/>
      <c r="AV329" s="56">
        <v>1</v>
      </c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57"/>
      <c r="BH329" s="62">
        <v>0</v>
      </c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4"/>
      <c r="BV329" s="41">
        <f>AV329*BH329</f>
        <v>0</v>
      </c>
      <c r="BW329" s="42"/>
      <c r="BX329" s="42"/>
      <c r="BY329" s="42"/>
      <c r="BZ329" s="42"/>
      <c r="CA329" s="43"/>
    </row>
    <row r="330" spans="1:79" s="14" customFormat="1" ht="15" customHeight="1">
      <c r="A330" s="65">
        <v>1</v>
      </c>
      <c r="B330" s="66"/>
      <c r="C330" s="17"/>
      <c r="D330" s="67" t="s">
        <v>175</v>
      </c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9"/>
    </row>
    <row r="331" spans="1:79" s="14" customFormat="1" ht="0.75" customHeight="1" hidden="1">
      <c r="A331" s="44"/>
      <c r="B331" s="44"/>
      <c r="C331" s="18"/>
      <c r="D331" s="45" t="s">
        <v>140</v>
      </c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>
        <v>226</v>
      </c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6">
        <f>SUM(BV329:CA329)</f>
        <v>0</v>
      </c>
      <c r="BW331" s="46"/>
      <c r="BX331" s="46"/>
      <c r="BY331" s="46"/>
      <c r="BZ331" s="46"/>
      <c r="CA331" s="46"/>
    </row>
    <row r="332" spans="1:79" s="14" customFormat="1" ht="15" customHeight="1" hidden="1">
      <c r="A332" s="56">
        <v>1</v>
      </c>
      <c r="B332" s="57"/>
      <c r="C332" s="17"/>
      <c r="D332" s="58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60"/>
      <c r="AL332" s="56">
        <v>225</v>
      </c>
      <c r="AM332" s="61"/>
      <c r="AN332" s="61"/>
      <c r="AO332" s="57"/>
      <c r="AP332" s="56" t="s">
        <v>41</v>
      </c>
      <c r="AQ332" s="61"/>
      <c r="AR332" s="61"/>
      <c r="AS332" s="61"/>
      <c r="AT332" s="61"/>
      <c r="AU332" s="57"/>
      <c r="AV332" s="56">
        <v>1</v>
      </c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57"/>
      <c r="BH332" s="62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4"/>
      <c r="BV332" s="41">
        <f>AV332*BH332</f>
        <v>0</v>
      </c>
      <c r="BW332" s="42"/>
      <c r="BX332" s="42"/>
      <c r="BY332" s="42"/>
      <c r="BZ332" s="42"/>
      <c r="CA332" s="43"/>
    </row>
    <row r="333" spans="1:79" s="14" customFormat="1" ht="15.75" customHeight="1" hidden="1">
      <c r="A333" s="56">
        <v>2</v>
      </c>
      <c r="B333" s="57"/>
      <c r="C333" s="17"/>
      <c r="D333" s="58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60"/>
      <c r="AL333" s="56">
        <v>225</v>
      </c>
      <c r="AM333" s="61"/>
      <c r="AN333" s="61"/>
      <c r="AO333" s="57"/>
      <c r="AP333" s="56" t="s">
        <v>71</v>
      </c>
      <c r="AQ333" s="61"/>
      <c r="AR333" s="61"/>
      <c r="AS333" s="61"/>
      <c r="AT333" s="61"/>
      <c r="AU333" s="57"/>
      <c r="AV333" s="56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57"/>
      <c r="BH333" s="62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4"/>
      <c r="BV333" s="41">
        <f>AV333*BH333</f>
        <v>0</v>
      </c>
      <c r="BW333" s="42"/>
      <c r="BX333" s="42"/>
      <c r="BY333" s="42"/>
      <c r="BZ333" s="42"/>
      <c r="CA333" s="43"/>
    </row>
    <row r="334" spans="1:79" s="14" customFormat="1" ht="15.75" customHeight="1">
      <c r="A334" s="56">
        <v>2</v>
      </c>
      <c r="B334" s="57"/>
      <c r="C334" s="17"/>
      <c r="D334" s="58" t="s">
        <v>181</v>
      </c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60"/>
      <c r="AL334" s="56">
        <v>225</v>
      </c>
      <c r="AM334" s="61"/>
      <c r="AN334" s="61"/>
      <c r="AO334" s="57"/>
      <c r="AP334" s="56" t="s">
        <v>71</v>
      </c>
      <c r="AQ334" s="61"/>
      <c r="AR334" s="61"/>
      <c r="AS334" s="61"/>
      <c r="AT334" s="61"/>
      <c r="AU334" s="57"/>
      <c r="AV334" s="56">
        <v>0</v>
      </c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57"/>
      <c r="BH334" s="62">
        <v>0</v>
      </c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4"/>
      <c r="BV334" s="41">
        <f>AV334*BH334</f>
        <v>0</v>
      </c>
      <c r="BW334" s="42"/>
      <c r="BX334" s="42"/>
      <c r="BY334" s="42"/>
      <c r="BZ334" s="42"/>
      <c r="CA334" s="43"/>
    </row>
    <row r="335" spans="1:79" s="14" customFormat="1" ht="12.75" customHeight="1">
      <c r="A335" s="44"/>
      <c r="B335" s="44"/>
      <c r="C335" s="18"/>
      <c r="D335" s="45" t="s">
        <v>176</v>
      </c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>
        <v>225</v>
      </c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6">
        <f>BV332+BV334</f>
        <v>0</v>
      </c>
      <c r="BW335" s="46"/>
      <c r="BX335" s="46"/>
      <c r="BY335" s="46"/>
      <c r="BZ335" s="46"/>
      <c r="CA335" s="46"/>
    </row>
    <row r="336" spans="1:79" s="14" customFormat="1" ht="15" customHeight="1">
      <c r="A336" s="39"/>
      <c r="B336" s="39"/>
      <c r="C336" s="20"/>
      <c r="D336" s="40" t="s">
        <v>97</v>
      </c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>
        <v>225</v>
      </c>
      <c r="AM336" s="40"/>
      <c r="AN336" s="40"/>
      <c r="AO336" s="40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291">
        <f>BV331+BV335</f>
        <v>0</v>
      </c>
      <c r="BW336" s="291"/>
      <c r="BX336" s="291"/>
      <c r="BY336" s="291"/>
      <c r="BZ336" s="291"/>
      <c r="CA336" s="291"/>
    </row>
    <row r="337" spans="1:79" s="14" customFormat="1" ht="15" customHeight="1">
      <c r="A337" s="21"/>
      <c r="B337" s="21"/>
      <c r="C337" s="21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3"/>
      <c r="BW337" s="23"/>
      <c r="BX337" s="23"/>
      <c r="BY337" s="23"/>
      <c r="BZ337" s="23"/>
      <c r="CA337" s="23"/>
    </row>
    <row r="338" spans="1:97" ht="15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38" t="s">
        <v>57</v>
      </c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</row>
    <row r="339" spans="1:79" s="14" customFormat="1" ht="12.75" customHeight="1">
      <c r="A339" s="74" t="s">
        <v>1</v>
      </c>
      <c r="B339" s="75"/>
      <c r="C339" s="15"/>
      <c r="D339" s="74" t="s">
        <v>2</v>
      </c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5"/>
      <c r="AL339" s="74" t="s">
        <v>137</v>
      </c>
      <c r="AM339" s="78"/>
      <c r="AN339" s="78"/>
      <c r="AO339" s="75"/>
      <c r="AP339" s="74" t="s">
        <v>18</v>
      </c>
      <c r="AQ339" s="78"/>
      <c r="AR339" s="78"/>
      <c r="AS339" s="78"/>
      <c r="AT339" s="78"/>
      <c r="AU339" s="75"/>
      <c r="AV339" s="80" t="s">
        <v>35</v>
      </c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2"/>
      <c r="BH339" s="74" t="s">
        <v>58</v>
      </c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5"/>
      <c r="BV339" s="74" t="s">
        <v>138</v>
      </c>
      <c r="BW339" s="78"/>
      <c r="BX339" s="78"/>
      <c r="BY339" s="78"/>
      <c r="BZ339" s="78"/>
      <c r="CA339" s="75"/>
    </row>
    <row r="340" spans="1:79" s="14" customFormat="1" ht="12.75">
      <c r="A340" s="76"/>
      <c r="B340" s="77"/>
      <c r="C340" s="15"/>
      <c r="D340" s="76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7"/>
      <c r="AL340" s="76"/>
      <c r="AM340" s="79"/>
      <c r="AN340" s="79"/>
      <c r="AO340" s="77"/>
      <c r="AP340" s="76"/>
      <c r="AQ340" s="79"/>
      <c r="AR340" s="79"/>
      <c r="AS340" s="79"/>
      <c r="AT340" s="79"/>
      <c r="AU340" s="77"/>
      <c r="AV340" s="83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5"/>
      <c r="BH340" s="76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7"/>
      <c r="BV340" s="76"/>
      <c r="BW340" s="79"/>
      <c r="BX340" s="79"/>
      <c r="BY340" s="79"/>
      <c r="BZ340" s="79"/>
      <c r="CA340" s="77"/>
    </row>
    <row r="341" spans="1:79" s="14" customFormat="1" ht="12" customHeight="1">
      <c r="A341" s="70">
        <v>1</v>
      </c>
      <c r="B341" s="72"/>
      <c r="C341" s="16"/>
      <c r="D341" s="70">
        <v>2</v>
      </c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2"/>
      <c r="AL341" s="70">
        <v>3</v>
      </c>
      <c r="AM341" s="71"/>
      <c r="AN341" s="71"/>
      <c r="AO341" s="72"/>
      <c r="AP341" s="70">
        <v>4</v>
      </c>
      <c r="AQ341" s="71"/>
      <c r="AR341" s="71"/>
      <c r="AS341" s="71"/>
      <c r="AT341" s="71"/>
      <c r="AU341" s="72"/>
      <c r="AV341" s="70">
        <v>5</v>
      </c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2"/>
      <c r="BH341" s="70">
        <v>6</v>
      </c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2"/>
      <c r="BV341" s="70" t="s">
        <v>30</v>
      </c>
      <c r="BW341" s="71"/>
      <c r="BX341" s="71"/>
      <c r="BY341" s="71"/>
      <c r="BZ341" s="71"/>
      <c r="CA341" s="72"/>
    </row>
    <row r="342" spans="1:79" s="14" customFormat="1" ht="15.75" customHeight="1" hidden="1">
      <c r="A342" s="56">
        <v>1</v>
      </c>
      <c r="B342" s="57"/>
      <c r="C342" s="17"/>
      <c r="D342" s="58" t="s">
        <v>139</v>
      </c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60"/>
      <c r="AL342" s="56">
        <v>226</v>
      </c>
      <c r="AM342" s="61"/>
      <c r="AN342" s="61"/>
      <c r="AO342" s="57"/>
      <c r="AP342" s="56" t="s">
        <v>43</v>
      </c>
      <c r="AQ342" s="61"/>
      <c r="AR342" s="61"/>
      <c r="AS342" s="61"/>
      <c r="AT342" s="61"/>
      <c r="AU342" s="57"/>
      <c r="AV342" s="56">
        <v>1</v>
      </c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57"/>
      <c r="BH342" s="62">
        <v>0</v>
      </c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4"/>
      <c r="BV342" s="41">
        <f>AV342*BH342</f>
        <v>0</v>
      </c>
      <c r="BW342" s="42"/>
      <c r="BX342" s="42"/>
      <c r="BY342" s="42"/>
      <c r="BZ342" s="42"/>
      <c r="CA342" s="43"/>
    </row>
    <row r="343" spans="1:79" s="14" customFormat="1" ht="15" customHeight="1">
      <c r="A343" s="65"/>
      <c r="B343" s="66"/>
      <c r="C343" s="17"/>
      <c r="D343" s="67" t="s">
        <v>175</v>
      </c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9"/>
    </row>
    <row r="344" spans="1:79" s="14" customFormat="1" ht="0.75" customHeight="1" hidden="1">
      <c r="A344" s="44"/>
      <c r="B344" s="44"/>
      <c r="C344" s="18"/>
      <c r="D344" s="45" t="s">
        <v>140</v>
      </c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>
        <v>226</v>
      </c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6">
        <f>SUM(BV342:CA342)</f>
        <v>0</v>
      </c>
      <c r="BW344" s="46"/>
      <c r="BX344" s="46"/>
      <c r="BY344" s="46"/>
      <c r="BZ344" s="46"/>
      <c r="CA344" s="46"/>
    </row>
    <row r="345" spans="1:79" s="14" customFormat="1" ht="15" customHeight="1" hidden="1">
      <c r="A345" s="56">
        <v>1</v>
      </c>
      <c r="B345" s="57"/>
      <c r="C345" s="17"/>
      <c r="D345" s="58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60"/>
      <c r="AL345" s="56">
        <v>225</v>
      </c>
      <c r="AM345" s="61"/>
      <c r="AN345" s="61"/>
      <c r="AO345" s="57"/>
      <c r="AP345" s="56" t="s">
        <v>41</v>
      </c>
      <c r="AQ345" s="61"/>
      <c r="AR345" s="61"/>
      <c r="AS345" s="61"/>
      <c r="AT345" s="61"/>
      <c r="AU345" s="57"/>
      <c r="AV345" s="56">
        <v>1</v>
      </c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57"/>
      <c r="BH345" s="62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4"/>
      <c r="BV345" s="41">
        <f>AV345*BH345</f>
        <v>0</v>
      </c>
      <c r="BW345" s="42"/>
      <c r="BX345" s="42"/>
      <c r="BY345" s="42"/>
      <c r="BZ345" s="42"/>
      <c r="CA345" s="43"/>
    </row>
    <row r="346" spans="1:79" s="14" customFormat="1" ht="14.25" customHeight="1">
      <c r="A346" s="47">
        <v>2</v>
      </c>
      <c r="B346" s="48"/>
      <c r="C346" s="34"/>
      <c r="D346" s="49" t="s">
        <v>229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1"/>
      <c r="AL346" s="47">
        <v>225</v>
      </c>
      <c r="AM346" s="52"/>
      <c r="AN346" s="52"/>
      <c r="AO346" s="48"/>
      <c r="AP346" s="47" t="s">
        <v>41</v>
      </c>
      <c r="AQ346" s="52"/>
      <c r="AR346" s="52"/>
      <c r="AS346" s="52"/>
      <c r="AT346" s="52"/>
      <c r="AU346" s="48"/>
      <c r="AV346" s="47">
        <v>0</v>
      </c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48"/>
      <c r="BH346" s="53">
        <v>0</v>
      </c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5"/>
      <c r="BV346" s="41">
        <f>AV346*BH346</f>
        <v>0</v>
      </c>
      <c r="BW346" s="42"/>
      <c r="BX346" s="42"/>
      <c r="BY346" s="42"/>
      <c r="BZ346" s="42"/>
      <c r="CA346" s="43"/>
    </row>
    <row r="347" spans="1:79" s="14" customFormat="1" ht="15.75" customHeight="1">
      <c r="A347" s="47">
        <v>3</v>
      </c>
      <c r="B347" s="48"/>
      <c r="C347" s="34"/>
      <c r="D347" s="49" t="s">
        <v>230</v>
      </c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1"/>
      <c r="AL347" s="47">
        <v>340</v>
      </c>
      <c r="AM347" s="52"/>
      <c r="AN347" s="52"/>
      <c r="AO347" s="48"/>
      <c r="AP347" s="47" t="s">
        <v>154</v>
      </c>
      <c r="AQ347" s="52"/>
      <c r="AR347" s="52"/>
      <c r="AS347" s="52"/>
      <c r="AT347" s="52"/>
      <c r="AU347" s="48"/>
      <c r="AV347" s="47">
        <v>0</v>
      </c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48"/>
      <c r="BH347" s="53">
        <v>0</v>
      </c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5"/>
      <c r="BV347" s="41">
        <f>AV347*BH347</f>
        <v>0</v>
      </c>
      <c r="BW347" s="42"/>
      <c r="BX347" s="42"/>
      <c r="BY347" s="42"/>
      <c r="BZ347" s="42"/>
      <c r="CA347" s="43"/>
    </row>
    <row r="348" spans="1:79" s="14" customFormat="1" ht="12.75" customHeight="1">
      <c r="A348" s="44"/>
      <c r="B348" s="44"/>
      <c r="C348" s="18"/>
      <c r="D348" s="45" t="s">
        <v>176</v>
      </c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>
        <v>340</v>
      </c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6">
        <f>BV346+BV347</f>
        <v>0</v>
      </c>
      <c r="BW348" s="46"/>
      <c r="BX348" s="46"/>
      <c r="BY348" s="46"/>
      <c r="BZ348" s="46"/>
      <c r="CA348" s="46"/>
    </row>
    <row r="349" spans="1:79" s="14" customFormat="1" ht="15" customHeight="1">
      <c r="A349" s="39"/>
      <c r="B349" s="39"/>
      <c r="C349" s="20"/>
      <c r="D349" s="40" t="s">
        <v>97</v>
      </c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>
        <v>340</v>
      </c>
      <c r="AM349" s="40"/>
      <c r="AN349" s="40"/>
      <c r="AO349" s="40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7">
        <f>BV344+BV348</f>
        <v>0</v>
      </c>
      <c r="BW349" s="37"/>
      <c r="BX349" s="37"/>
      <c r="BY349" s="37"/>
      <c r="BZ349" s="37"/>
      <c r="CA349" s="37"/>
    </row>
    <row r="350" spans="1:79" s="14" customFormat="1" ht="15" customHeight="1">
      <c r="A350" s="21"/>
      <c r="B350" s="21"/>
      <c r="C350" s="21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3"/>
      <c r="BW350" s="23"/>
      <c r="BX350" s="23"/>
      <c r="BY350" s="23"/>
      <c r="BZ350" s="23"/>
      <c r="CA350" s="23"/>
    </row>
    <row r="351" spans="1:79" ht="15.75">
      <c r="A351" s="117" t="s">
        <v>200</v>
      </c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  <c r="BQ351" s="117"/>
      <c r="BR351" s="117"/>
      <c r="BS351" s="117"/>
      <c r="BT351" s="117"/>
      <c r="BU351" s="117"/>
      <c r="BV351" s="117"/>
      <c r="BW351" s="117"/>
      <c r="BX351" s="117"/>
      <c r="BY351" s="117"/>
      <c r="BZ351" s="117"/>
      <c r="CA351" s="117"/>
    </row>
    <row r="352" spans="1:97" ht="15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26" t="s">
        <v>39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</row>
    <row r="353" spans="1:79" s="14" customFormat="1" ht="12.75" customHeight="1">
      <c r="A353" s="74" t="s">
        <v>1</v>
      </c>
      <c r="B353" s="75"/>
      <c r="C353" s="15"/>
      <c r="D353" s="74" t="s">
        <v>2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5"/>
      <c r="AL353" s="74" t="s">
        <v>137</v>
      </c>
      <c r="AM353" s="78"/>
      <c r="AN353" s="78"/>
      <c r="AO353" s="75"/>
      <c r="AP353" s="74" t="s">
        <v>18</v>
      </c>
      <c r="AQ353" s="78"/>
      <c r="AR353" s="78"/>
      <c r="AS353" s="78"/>
      <c r="AT353" s="78"/>
      <c r="AU353" s="75"/>
      <c r="AV353" s="80" t="s">
        <v>35</v>
      </c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2"/>
      <c r="BH353" s="74" t="s">
        <v>58</v>
      </c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5"/>
      <c r="BV353" s="74" t="s">
        <v>138</v>
      </c>
      <c r="BW353" s="78"/>
      <c r="BX353" s="78"/>
      <c r="BY353" s="78"/>
      <c r="BZ353" s="78"/>
      <c r="CA353" s="75"/>
    </row>
    <row r="354" spans="1:79" s="14" customFormat="1" ht="12.75">
      <c r="A354" s="76"/>
      <c r="B354" s="77"/>
      <c r="C354" s="15"/>
      <c r="D354" s="76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7"/>
      <c r="AL354" s="76"/>
      <c r="AM354" s="79"/>
      <c r="AN354" s="79"/>
      <c r="AO354" s="77"/>
      <c r="AP354" s="76"/>
      <c r="AQ354" s="79"/>
      <c r="AR354" s="79"/>
      <c r="AS354" s="79"/>
      <c r="AT354" s="79"/>
      <c r="AU354" s="77"/>
      <c r="AV354" s="83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5"/>
      <c r="BH354" s="76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7"/>
      <c r="BV354" s="76"/>
      <c r="BW354" s="79"/>
      <c r="BX354" s="79"/>
      <c r="BY354" s="79"/>
      <c r="BZ354" s="79"/>
      <c r="CA354" s="77"/>
    </row>
    <row r="355" spans="1:79" s="14" customFormat="1" ht="12" customHeight="1">
      <c r="A355" s="70">
        <v>1</v>
      </c>
      <c r="B355" s="72"/>
      <c r="C355" s="16"/>
      <c r="D355" s="70">
        <v>2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2"/>
      <c r="AL355" s="70">
        <v>3</v>
      </c>
      <c r="AM355" s="71"/>
      <c r="AN355" s="71"/>
      <c r="AO355" s="72"/>
      <c r="AP355" s="70">
        <v>4</v>
      </c>
      <c r="AQ355" s="71"/>
      <c r="AR355" s="71"/>
      <c r="AS355" s="71"/>
      <c r="AT355" s="71"/>
      <c r="AU355" s="72"/>
      <c r="AV355" s="70">
        <v>5</v>
      </c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2"/>
      <c r="BH355" s="70">
        <v>6</v>
      </c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2"/>
      <c r="BV355" s="70" t="s">
        <v>30</v>
      </c>
      <c r="BW355" s="71"/>
      <c r="BX355" s="71"/>
      <c r="BY355" s="71"/>
      <c r="BZ355" s="71"/>
      <c r="CA355" s="72"/>
    </row>
    <row r="356" spans="1:79" s="14" customFormat="1" ht="15.75" customHeight="1" hidden="1">
      <c r="A356" s="56">
        <v>1</v>
      </c>
      <c r="B356" s="57"/>
      <c r="C356" s="17"/>
      <c r="D356" s="58" t="s">
        <v>139</v>
      </c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60"/>
      <c r="AL356" s="56">
        <v>226</v>
      </c>
      <c r="AM356" s="61"/>
      <c r="AN356" s="61"/>
      <c r="AO356" s="57"/>
      <c r="AP356" s="56" t="s">
        <v>43</v>
      </c>
      <c r="AQ356" s="61"/>
      <c r="AR356" s="61"/>
      <c r="AS356" s="61"/>
      <c r="AT356" s="61"/>
      <c r="AU356" s="57"/>
      <c r="AV356" s="56">
        <v>1</v>
      </c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57"/>
      <c r="BH356" s="62">
        <v>0</v>
      </c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4"/>
      <c r="BV356" s="41">
        <f>AV356*BH356</f>
        <v>0</v>
      </c>
      <c r="BW356" s="42"/>
      <c r="BX356" s="42"/>
      <c r="BY356" s="42"/>
      <c r="BZ356" s="42"/>
      <c r="CA356" s="43"/>
    </row>
    <row r="357" spans="1:79" s="14" customFormat="1" ht="15" customHeight="1">
      <c r="A357" s="65">
        <v>1</v>
      </c>
      <c r="B357" s="66"/>
      <c r="C357" s="17"/>
      <c r="D357" s="67" t="s">
        <v>175</v>
      </c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9"/>
    </row>
    <row r="358" spans="1:79" s="14" customFormat="1" ht="0.75" customHeight="1" hidden="1">
      <c r="A358" s="44"/>
      <c r="B358" s="44"/>
      <c r="C358" s="18"/>
      <c r="D358" s="45" t="s">
        <v>140</v>
      </c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>
        <v>226</v>
      </c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6">
        <f>SUM(BV356:CA356)</f>
        <v>0</v>
      </c>
      <c r="BW358" s="46"/>
      <c r="BX358" s="46"/>
      <c r="BY358" s="46"/>
      <c r="BZ358" s="46"/>
      <c r="CA358" s="46"/>
    </row>
    <row r="359" spans="1:79" s="14" customFormat="1" ht="15" customHeight="1" hidden="1">
      <c r="A359" s="56">
        <v>1</v>
      </c>
      <c r="B359" s="57"/>
      <c r="C359" s="17"/>
      <c r="D359" s="58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60"/>
      <c r="AL359" s="56">
        <v>225</v>
      </c>
      <c r="AM359" s="61"/>
      <c r="AN359" s="61"/>
      <c r="AO359" s="57"/>
      <c r="AP359" s="56" t="s">
        <v>41</v>
      </c>
      <c r="AQ359" s="61"/>
      <c r="AR359" s="61"/>
      <c r="AS359" s="61"/>
      <c r="AT359" s="61"/>
      <c r="AU359" s="57"/>
      <c r="AV359" s="56">
        <v>1</v>
      </c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57"/>
      <c r="BH359" s="62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4"/>
      <c r="BV359" s="41">
        <f>AV359*BH359</f>
        <v>0</v>
      </c>
      <c r="BW359" s="42"/>
      <c r="BX359" s="42"/>
      <c r="BY359" s="42"/>
      <c r="BZ359" s="42"/>
      <c r="CA359" s="43"/>
    </row>
    <row r="360" spans="1:79" s="14" customFormat="1" ht="15.75" customHeight="1" hidden="1">
      <c r="A360" s="56">
        <v>2</v>
      </c>
      <c r="B360" s="57"/>
      <c r="C360" s="17"/>
      <c r="D360" s="58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60"/>
      <c r="AL360" s="56">
        <v>225</v>
      </c>
      <c r="AM360" s="61"/>
      <c r="AN360" s="61"/>
      <c r="AO360" s="57"/>
      <c r="AP360" s="56" t="s">
        <v>71</v>
      </c>
      <c r="AQ360" s="61"/>
      <c r="AR360" s="61"/>
      <c r="AS360" s="61"/>
      <c r="AT360" s="61"/>
      <c r="AU360" s="57"/>
      <c r="AV360" s="56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57"/>
      <c r="BH360" s="62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4"/>
      <c r="BV360" s="41">
        <f>AV360*BH360</f>
        <v>0</v>
      </c>
      <c r="BW360" s="42"/>
      <c r="BX360" s="42"/>
      <c r="BY360" s="42"/>
      <c r="BZ360" s="42"/>
      <c r="CA360" s="43"/>
    </row>
    <row r="361" spans="1:79" s="14" customFormat="1" ht="15.75" customHeight="1">
      <c r="A361" s="56">
        <v>2</v>
      </c>
      <c r="B361" s="57"/>
      <c r="C361" s="17"/>
      <c r="D361" s="58" t="s">
        <v>201</v>
      </c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60"/>
      <c r="AL361" s="56">
        <v>225</v>
      </c>
      <c r="AM361" s="61"/>
      <c r="AN361" s="61"/>
      <c r="AO361" s="57"/>
      <c r="AP361" s="56" t="s">
        <v>71</v>
      </c>
      <c r="AQ361" s="61"/>
      <c r="AR361" s="61"/>
      <c r="AS361" s="61"/>
      <c r="AT361" s="61"/>
      <c r="AU361" s="57"/>
      <c r="AV361" s="56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57"/>
      <c r="BH361" s="62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4"/>
      <c r="BV361" s="41"/>
      <c r="BW361" s="42"/>
      <c r="BX361" s="42"/>
      <c r="BY361" s="42"/>
      <c r="BZ361" s="42"/>
      <c r="CA361" s="43"/>
    </row>
    <row r="362" spans="1:79" s="14" customFormat="1" ht="12.75" customHeight="1">
      <c r="A362" s="44"/>
      <c r="B362" s="44"/>
      <c r="C362" s="18"/>
      <c r="D362" s="45" t="s">
        <v>176</v>
      </c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>
        <v>225</v>
      </c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6">
        <f>BV359+BV361</f>
        <v>0</v>
      </c>
      <c r="BW362" s="46"/>
      <c r="BX362" s="46"/>
      <c r="BY362" s="46"/>
      <c r="BZ362" s="46"/>
      <c r="CA362" s="46"/>
    </row>
    <row r="363" spans="1:79" s="14" customFormat="1" ht="15" customHeight="1">
      <c r="A363" s="39"/>
      <c r="B363" s="39"/>
      <c r="C363" s="20"/>
      <c r="D363" s="40" t="s">
        <v>97</v>
      </c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>
        <v>225</v>
      </c>
      <c r="AM363" s="40"/>
      <c r="AN363" s="40"/>
      <c r="AO363" s="40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7">
        <f>BV358+BV362</f>
        <v>0</v>
      </c>
      <c r="BW363" s="37"/>
      <c r="BX363" s="37"/>
      <c r="BY363" s="37"/>
      <c r="BZ363" s="37"/>
      <c r="CA363" s="37"/>
    </row>
    <row r="364" spans="1:79" s="14" customFormat="1" ht="15" customHeight="1">
      <c r="A364" s="21"/>
      <c r="B364" s="21"/>
      <c r="C364" s="21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3"/>
      <c r="BW364" s="23"/>
      <c r="BX364" s="23"/>
      <c r="BY364" s="23"/>
      <c r="BZ364" s="23"/>
      <c r="CA364" s="23"/>
    </row>
    <row r="365" spans="1:79" ht="15.75">
      <c r="A365" s="117" t="s">
        <v>198</v>
      </c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  <c r="BQ365" s="117"/>
      <c r="BR365" s="117"/>
      <c r="BS365" s="117"/>
      <c r="BT365" s="117"/>
      <c r="BU365" s="117"/>
      <c r="BV365" s="117"/>
      <c r="BW365" s="117"/>
      <c r="BX365" s="117"/>
      <c r="BY365" s="117"/>
      <c r="BZ365" s="117"/>
      <c r="CA365" s="117"/>
    </row>
    <row r="366" spans="1:97" ht="15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38" t="s">
        <v>39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</row>
    <row r="367" spans="1:79" s="14" customFormat="1" ht="12.75" customHeight="1">
      <c r="A367" s="74" t="s">
        <v>1</v>
      </c>
      <c r="B367" s="75"/>
      <c r="C367" s="15"/>
      <c r="D367" s="74" t="s">
        <v>2</v>
      </c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5"/>
      <c r="AL367" s="74" t="s">
        <v>137</v>
      </c>
      <c r="AM367" s="78"/>
      <c r="AN367" s="78"/>
      <c r="AO367" s="75"/>
      <c r="AP367" s="74" t="s">
        <v>18</v>
      </c>
      <c r="AQ367" s="78"/>
      <c r="AR367" s="78"/>
      <c r="AS367" s="78"/>
      <c r="AT367" s="78"/>
      <c r="AU367" s="75"/>
      <c r="AV367" s="80" t="s">
        <v>35</v>
      </c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2"/>
      <c r="BH367" s="74" t="s">
        <v>58</v>
      </c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5"/>
      <c r="BV367" s="74" t="s">
        <v>138</v>
      </c>
      <c r="BW367" s="78"/>
      <c r="BX367" s="78"/>
      <c r="BY367" s="78"/>
      <c r="BZ367" s="78"/>
      <c r="CA367" s="75"/>
    </row>
    <row r="368" spans="1:79" s="14" customFormat="1" ht="12.75">
      <c r="A368" s="76"/>
      <c r="B368" s="77"/>
      <c r="C368" s="15"/>
      <c r="D368" s="76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7"/>
      <c r="AL368" s="76"/>
      <c r="AM368" s="79"/>
      <c r="AN368" s="79"/>
      <c r="AO368" s="77"/>
      <c r="AP368" s="76"/>
      <c r="AQ368" s="79"/>
      <c r="AR368" s="79"/>
      <c r="AS368" s="79"/>
      <c r="AT368" s="79"/>
      <c r="AU368" s="77"/>
      <c r="AV368" s="83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5"/>
      <c r="BH368" s="76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7"/>
      <c r="BV368" s="76"/>
      <c r="BW368" s="79"/>
      <c r="BX368" s="79"/>
      <c r="BY368" s="79"/>
      <c r="BZ368" s="79"/>
      <c r="CA368" s="77"/>
    </row>
    <row r="369" spans="1:79" s="14" customFormat="1" ht="12" customHeight="1">
      <c r="A369" s="70">
        <v>1</v>
      </c>
      <c r="B369" s="72"/>
      <c r="C369" s="16"/>
      <c r="D369" s="70">
        <v>2</v>
      </c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2"/>
      <c r="AL369" s="70">
        <v>3</v>
      </c>
      <c r="AM369" s="71"/>
      <c r="AN369" s="71"/>
      <c r="AO369" s="72"/>
      <c r="AP369" s="70">
        <v>4</v>
      </c>
      <c r="AQ369" s="71"/>
      <c r="AR369" s="71"/>
      <c r="AS369" s="71"/>
      <c r="AT369" s="71"/>
      <c r="AU369" s="72"/>
      <c r="AV369" s="70">
        <v>5</v>
      </c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2"/>
      <c r="BH369" s="70">
        <v>6</v>
      </c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2"/>
      <c r="BV369" s="70" t="s">
        <v>30</v>
      </c>
      <c r="BW369" s="71"/>
      <c r="BX369" s="71"/>
      <c r="BY369" s="71"/>
      <c r="BZ369" s="71"/>
      <c r="CA369" s="72"/>
    </row>
    <row r="370" spans="1:79" s="14" customFormat="1" ht="15.75" customHeight="1" hidden="1">
      <c r="A370" s="56">
        <v>1</v>
      </c>
      <c r="B370" s="57"/>
      <c r="C370" s="17"/>
      <c r="D370" s="58" t="s">
        <v>139</v>
      </c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60"/>
      <c r="AL370" s="56">
        <v>226</v>
      </c>
      <c r="AM370" s="61"/>
      <c r="AN370" s="61"/>
      <c r="AO370" s="57"/>
      <c r="AP370" s="56" t="s">
        <v>43</v>
      </c>
      <c r="AQ370" s="61"/>
      <c r="AR370" s="61"/>
      <c r="AS370" s="61"/>
      <c r="AT370" s="61"/>
      <c r="AU370" s="57"/>
      <c r="AV370" s="56">
        <v>1</v>
      </c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57"/>
      <c r="BH370" s="62">
        <v>0</v>
      </c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4"/>
      <c r="BV370" s="41">
        <f>AV370*BH370</f>
        <v>0</v>
      </c>
      <c r="BW370" s="42"/>
      <c r="BX370" s="42"/>
      <c r="BY370" s="42"/>
      <c r="BZ370" s="42"/>
      <c r="CA370" s="43"/>
    </row>
    <row r="371" spans="1:79" s="14" customFormat="1" ht="0.75" customHeight="1" hidden="1">
      <c r="A371" s="44"/>
      <c r="B371" s="44"/>
      <c r="C371" s="18"/>
      <c r="D371" s="45" t="s">
        <v>140</v>
      </c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>
        <v>226</v>
      </c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6">
        <f>SUM(BV370:CA370)</f>
        <v>0</v>
      </c>
      <c r="BW371" s="46"/>
      <c r="BX371" s="46"/>
      <c r="BY371" s="46"/>
      <c r="BZ371" s="46"/>
      <c r="CA371" s="46"/>
    </row>
    <row r="372" spans="1:79" s="14" customFormat="1" ht="15" customHeight="1" hidden="1">
      <c r="A372" s="56">
        <v>1</v>
      </c>
      <c r="B372" s="57"/>
      <c r="C372" s="17"/>
      <c r="D372" s="58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60"/>
      <c r="AL372" s="56">
        <v>225</v>
      </c>
      <c r="AM372" s="61"/>
      <c r="AN372" s="61"/>
      <c r="AO372" s="57"/>
      <c r="AP372" s="56" t="s">
        <v>41</v>
      </c>
      <c r="AQ372" s="61"/>
      <c r="AR372" s="61"/>
      <c r="AS372" s="61"/>
      <c r="AT372" s="61"/>
      <c r="AU372" s="57"/>
      <c r="AV372" s="56">
        <v>1</v>
      </c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57"/>
      <c r="BH372" s="62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4"/>
      <c r="BV372" s="41">
        <f>AV372*BH372</f>
        <v>0</v>
      </c>
      <c r="BW372" s="42"/>
      <c r="BX372" s="42"/>
      <c r="BY372" s="42"/>
      <c r="BZ372" s="42"/>
      <c r="CA372" s="43"/>
    </row>
    <row r="373" spans="1:79" s="14" customFormat="1" ht="15.75" customHeight="1" hidden="1">
      <c r="A373" s="56">
        <v>2</v>
      </c>
      <c r="B373" s="57"/>
      <c r="C373" s="17"/>
      <c r="D373" s="58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60"/>
      <c r="AL373" s="56">
        <v>225</v>
      </c>
      <c r="AM373" s="61"/>
      <c r="AN373" s="61"/>
      <c r="AO373" s="57"/>
      <c r="AP373" s="56" t="s">
        <v>71</v>
      </c>
      <c r="AQ373" s="61"/>
      <c r="AR373" s="61"/>
      <c r="AS373" s="61"/>
      <c r="AT373" s="61"/>
      <c r="AU373" s="57"/>
      <c r="AV373" s="56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57"/>
      <c r="BH373" s="62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4"/>
      <c r="BV373" s="41">
        <f>AV373*BH373</f>
        <v>0</v>
      </c>
      <c r="BW373" s="42"/>
      <c r="BX373" s="42"/>
      <c r="BY373" s="42"/>
      <c r="BZ373" s="42"/>
      <c r="CA373" s="43"/>
    </row>
    <row r="374" spans="1:79" s="14" customFormat="1" ht="17.25" customHeight="1">
      <c r="A374" s="56">
        <v>2</v>
      </c>
      <c r="B374" s="57"/>
      <c r="C374" s="17"/>
      <c r="D374" s="58" t="s">
        <v>181</v>
      </c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60"/>
      <c r="AL374" s="56">
        <v>225</v>
      </c>
      <c r="AM374" s="61"/>
      <c r="AN374" s="61"/>
      <c r="AO374" s="57"/>
      <c r="AP374" s="56" t="s">
        <v>71</v>
      </c>
      <c r="AQ374" s="61"/>
      <c r="AR374" s="61"/>
      <c r="AS374" s="61"/>
      <c r="AT374" s="61"/>
      <c r="AU374" s="57"/>
      <c r="AV374" s="56">
        <v>0</v>
      </c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57"/>
      <c r="BH374" s="62">
        <v>0</v>
      </c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4"/>
      <c r="BV374" s="41">
        <f>AV374*BH374</f>
        <v>0</v>
      </c>
      <c r="BW374" s="42"/>
      <c r="BX374" s="42"/>
      <c r="BY374" s="42"/>
      <c r="BZ374" s="42"/>
      <c r="CA374" s="43"/>
    </row>
    <row r="375" spans="1:79" s="14" customFormat="1" ht="15.75" customHeight="1">
      <c r="A375" s="44"/>
      <c r="B375" s="44"/>
      <c r="C375" s="18"/>
      <c r="D375" s="45" t="s">
        <v>197</v>
      </c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>
        <v>225</v>
      </c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6">
        <f>BV372+BV374</f>
        <v>0</v>
      </c>
      <c r="BW375" s="46"/>
      <c r="BX375" s="46"/>
      <c r="BY375" s="46"/>
      <c r="BZ375" s="46"/>
      <c r="CA375" s="46"/>
    </row>
    <row r="376" spans="1:79" s="14" customFormat="1" ht="15" customHeight="1">
      <c r="A376" s="39"/>
      <c r="B376" s="39"/>
      <c r="C376" s="20"/>
      <c r="D376" s="40" t="s">
        <v>97</v>
      </c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>
        <v>225</v>
      </c>
      <c r="AM376" s="40"/>
      <c r="AN376" s="40"/>
      <c r="AO376" s="40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7">
        <f>BV371+BV375</f>
        <v>0</v>
      </c>
      <c r="BW376" s="37"/>
      <c r="BX376" s="37"/>
      <c r="BY376" s="37"/>
      <c r="BZ376" s="37"/>
      <c r="CA376" s="37"/>
    </row>
    <row r="377" spans="1:79" s="14" customFormat="1" ht="11.25" customHeight="1">
      <c r="A377" s="21"/>
      <c r="B377" s="21"/>
      <c r="C377" s="21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3"/>
      <c r="BW377" s="23"/>
      <c r="BX377" s="23"/>
      <c r="BY377" s="23"/>
      <c r="BZ377" s="23"/>
      <c r="CA377" s="23"/>
    </row>
    <row r="378" spans="1:79" s="14" customFormat="1" ht="16.5" customHeight="1">
      <c r="A378" s="21"/>
      <c r="B378" s="21"/>
      <c r="C378" s="21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98" t="s">
        <v>220</v>
      </c>
      <c r="S378" s="298"/>
      <c r="T378" s="298"/>
      <c r="U378" s="298"/>
      <c r="V378" s="298"/>
      <c r="W378" s="298"/>
      <c r="X378" s="298"/>
      <c r="Y378" s="298"/>
      <c r="Z378" s="298"/>
      <c r="AA378" s="298"/>
      <c r="AB378" s="298"/>
      <c r="AC378" s="298"/>
      <c r="AD378" s="298"/>
      <c r="AE378" s="298"/>
      <c r="AF378" s="298"/>
      <c r="AG378" s="298"/>
      <c r="AH378" s="298"/>
      <c r="AI378" s="298"/>
      <c r="AJ378" s="298"/>
      <c r="AK378" s="298"/>
      <c r="AL378" s="298"/>
      <c r="AM378" s="298"/>
      <c r="AN378" s="298"/>
      <c r="AO378" s="298"/>
      <c r="AP378" s="298"/>
      <c r="AQ378" s="298"/>
      <c r="AR378" s="298"/>
      <c r="AS378" s="298"/>
      <c r="AT378" s="298"/>
      <c r="AU378" s="298"/>
      <c r="AV378" s="298"/>
      <c r="AW378" s="298"/>
      <c r="AX378" s="298"/>
      <c r="AY378" s="298"/>
      <c r="AZ378" s="298"/>
      <c r="BA378" s="298"/>
      <c r="BB378" s="298"/>
      <c r="BC378" s="298"/>
      <c r="BD378" s="298"/>
      <c r="BE378" s="298"/>
      <c r="BF378" s="298"/>
      <c r="BG378" s="298"/>
      <c r="BH378" s="298"/>
      <c r="BI378" s="298"/>
      <c r="BJ378" s="298"/>
      <c r="BK378" s="298"/>
      <c r="BL378" s="298"/>
      <c r="BM378" s="298"/>
      <c r="BN378" s="298"/>
      <c r="BO378" s="21"/>
      <c r="BP378" s="21"/>
      <c r="BQ378" s="21"/>
      <c r="BR378" s="21"/>
      <c r="BS378" s="21"/>
      <c r="BT378" s="21"/>
      <c r="BU378" s="21"/>
      <c r="BV378" s="23"/>
      <c r="BW378" s="23"/>
      <c r="BX378" s="23"/>
      <c r="BY378" s="23"/>
      <c r="BZ378" s="23"/>
      <c r="CA378" s="23"/>
    </row>
    <row r="379" spans="1:79" s="14" customFormat="1" ht="11.25" customHeight="1">
      <c r="A379" s="21"/>
      <c r="B379" s="21"/>
      <c r="C379" s="21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21"/>
      <c r="BP379" s="21"/>
      <c r="BQ379" s="21"/>
      <c r="BR379" s="21"/>
      <c r="BS379" s="21"/>
      <c r="BT379" s="21"/>
      <c r="BU379" s="21"/>
      <c r="BV379" s="23"/>
      <c r="BW379" s="23"/>
      <c r="BX379" s="23"/>
      <c r="BY379" s="23"/>
      <c r="BZ379" s="23"/>
      <c r="CA379" s="23"/>
    </row>
    <row r="380" spans="1:79" ht="33" customHeight="1">
      <c r="A380" s="229" t="s">
        <v>202</v>
      </c>
      <c r="B380" s="229"/>
      <c r="C380" s="229"/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  <c r="AJ380" s="229"/>
      <c r="AK380" s="229"/>
      <c r="AL380" s="229"/>
      <c r="AM380" s="229"/>
      <c r="AN380" s="229"/>
      <c r="AO380" s="229"/>
      <c r="AP380" s="229"/>
      <c r="AQ380" s="229"/>
      <c r="AR380" s="229"/>
      <c r="AS380" s="229"/>
      <c r="AT380" s="229"/>
      <c r="AU380" s="229"/>
      <c r="AV380" s="229"/>
      <c r="AW380" s="229"/>
      <c r="AX380" s="229"/>
      <c r="AY380" s="229"/>
      <c r="AZ380" s="229"/>
      <c r="BA380" s="229"/>
      <c r="BB380" s="229"/>
      <c r="BC380" s="229"/>
      <c r="BD380" s="229"/>
      <c r="BE380" s="229"/>
      <c r="BF380" s="229"/>
      <c r="BG380" s="229"/>
      <c r="BH380" s="229"/>
      <c r="BI380" s="229"/>
      <c r="BJ380" s="229"/>
      <c r="BK380" s="229"/>
      <c r="BL380" s="229"/>
      <c r="BM380" s="229"/>
      <c r="BN380" s="229"/>
      <c r="BO380" s="229"/>
      <c r="BP380" s="229"/>
      <c r="BQ380" s="229"/>
      <c r="BR380" s="229"/>
      <c r="BS380" s="229"/>
      <c r="BT380" s="229"/>
      <c r="BU380" s="229"/>
      <c r="BV380" s="229"/>
      <c r="BW380" s="229"/>
      <c r="BX380" s="229"/>
      <c r="BY380" s="229"/>
      <c r="BZ380" s="229"/>
      <c r="CA380" s="229"/>
    </row>
    <row r="381" spans="1:79" ht="10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</row>
    <row r="382" spans="1:92" s="14" customFormat="1" ht="15" customHeight="1">
      <c r="A382" s="268" t="s">
        <v>57</v>
      </c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  <c r="AA382" s="268"/>
      <c r="AB382" s="268"/>
      <c r="AC382" s="268"/>
      <c r="AD382" s="268"/>
      <c r="AE382" s="268"/>
      <c r="AF382" s="268"/>
      <c r="AG382" s="268"/>
      <c r="AH382" s="268"/>
      <c r="AI382" s="268"/>
      <c r="AJ382" s="268"/>
      <c r="AK382" s="268"/>
      <c r="AL382" s="268"/>
      <c r="AM382" s="268"/>
      <c r="AN382" s="268"/>
      <c r="AO382" s="268"/>
      <c r="AP382" s="268"/>
      <c r="AQ382" s="268"/>
      <c r="AR382" s="268"/>
      <c r="AS382" s="268"/>
      <c r="AT382" s="268"/>
      <c r="AU382" s="268"/>
      <c r="AV382" s="268"/>
      <c r="AW382" s="268"/>
      <c r="AX382" s="268"/>
      <c r="AY382" s="268"/>
      <c r="AZ382" s="268"/>
      <c r="BA382" s="268"/>
      <c r="BB382" s="268"/>
      <c r="BC382" s="268"/>
      <c r="BD382" s="268"/>
      <c r="BE382" s="268"/>
      <c r="BF382" s="268"/>
      <c r="BG382" s="268"/>
      <c r="BH382" s="268"/>
      <c r="BI382" s="268"/>
      <c r="BJ382" s="268"/>
      <c r="BK382" s="268"/>
      <c r="BL382" s="268"/>
      <c r="BM382" s="268"/>
      <c r="BN382" s="268"/>
      <c r="BO382" s="268"/>
      <c r="BP382" s="268"/>
      <c r="BQ382" s="268"/>
      <c r="BR382" s="268"/>
      <c r="BS382" s="268"/>
      <c r="BT382" s="268"/>
      <c r="BU382" s="268"/>
      <c r="BV382" s="268"/>
      <c r="BW382" s="268"/>
      <c r="BX382" s="268"/>
      <c r="BY382" s="268"/>
      <c r="BZ382" s="268"/>
      <c r="CA382" s="268"/>
      <c r="CB382" s="268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</row>
    <row r="383" spans="1:79" s="14" customFormat="1" ht="12.75" customHeight="1">
      <c r="A383" s="174" t="s">
        <v>1</v>
      </c>
      <c r="B383" s="174"/>
      <c r="C383" s="15"/>
      <c r="D383" s="174" t="s">
        <v>2</v>
      </c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 t="s">
        <v>137</v>
      </c>
      <c r="AM383" s="174"/>
      <c r="AN383" s="174"/>
      <c r="AO383" s="174"/>
      <c r="AP383" s="174" t="s">
        <v>18</v>
      </c>
      <c r="AQ383" s="174"/>
      <c r="AR383" s="174"/>
      <c r="AS383" s="174"/>
      <c r="AT383" s="174"/>
      <c r="AU383" s="174"/>
      <c r="AV383" s="176" t="s">
        <v>35</v>
      </c>
      <c r="AW383" s="176"/>
      <c r="AX383" s="176"/>
      <c r="AY383" s="176"/>
      <c r="AZ383" s="176"/>
      <c r="BA383" s="176"/>
      <c r="BB383" s="176"/>
      <c r="BC383" s="176"/>
      <c r="BD383" s="176"/>
      <c r="BE383" s="176"/>
      <c r="BF383" s="176"/>
      <c r="BG383" s="176"/>
      <c r="BH383" s="173" t="s">
        <v>203</v>
      </c>
      <c r="BI383" s="173"/>
      <c r="BJ383" s="173"/>
      <c r="BK383" s="173"/>
      <c r="BL383" s="173"/>
      <c r="BM383" s="173"/>
      <c r="BN383" s="173"/>
      <c r="BO383" s="173"/>
      <c r="BP383" s="173"/>
      <c r="BQ383" s="173"/>
      <c r="BR383" s="173"/>
      <c r="BS383" s="173"/>
      <c r="BT383" s="173"/>
      <c r="BU383" s="173"/>
      <c r="BV383" s="174" t="s">
        <v>138</v>
      </c>
      <c r="BW383" s="174"/>
      <c r="BX383" s="174"/>
      <c r="BY383" s="174"/>
      <c r="BZ383" s="174"/>
      <c r="CA383" s="174"/>
    </row>
    <row r="384" spans="1:79" s="14" customFormat="1" ht="10.5" customHeight="1">
      <c r="A384" s="174"/>
      <c r="B384" s="174"/>
      <c r="C384" s="15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4"/>
      <c r="AN384" s="174"/>
      <c r="AO384" s="174"/>
      <c r="AP384" s="174"/>
      <c r="AQ384" s="174"/>
      <c r="AR384" s="174"/>
      <c r="AS384" s="174"/>
      <c r="AT384" s="174"/>
      <c r="AU384" s="174"/>
      <c r="AV384" s="176"/>
      <c r="AW384" s="176"/>
      <c r="AX384" s="176"/>
      <c r="AY384" s="176"/>
      <c r="AZ384" s="176"/>
      <c r="BA384" s="176"/>
      <c r="BB384" s="176"/>
      <c r="BC384" s="176"/>
      <c r="BD384" s="176"/>
      <c r="BE384" s="176"/>
      <c r="BF384" s="176"/>
      <c r="BG384" s="176"/>
      <c r="BH384" s="173"/>
      <c r="BI384" s="173"/>
      <c r="BJ384" s="173"/>
      <c r="BK384" s="173"/>
      <c r="BL384" s="173"/>
      <c r="BM384" s="173"/>
      <c r="BN384" s="173"/>
      <c r="BO384" s="173"/>
      <c r="BP384" s="173"/>
      <c r="BQ384" s="173"/>
      <c r="BR384" s="173"/>
      <c r="BS384" s="173"/>
      <c r="BT384" s="173"/>
      <c r="BU384" s="173"/>
      <c r="BV384" s="174"/>
      <c r="BW384" s="174"/>
      <c r="BX384" s="174"/>
      <c r="BY384" s="174"/>
      <c r="BZ384" s="174"/>
      <c r="CA384" s="174"/>
    </row>
    <row r="385" spans="1:79" s="14" customFormat="1" ht="11.25" customHeight="1">
      <c r="A385" s="166">
        <v>1</v>
      </c>
      <c r="B385" s="166"/>
      <c r="C385" s="16"/>
      <c r="D385" s="166">
        <v>2</v>
      </c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>
        <v>3</v>
      </c>
      <c r="AM385" s="166"/>
      <c r="AN385" s="166"/>
      <c r="AO385" s="166"/>
      <c r="AP385" s="166">
        <v>4</v>
      </c>
      <c r="AQ385" s="166"/>
      <c r="AR385" s="166"/>
      <c r="AS385" s="166"/>
      <c r="AT385" s="166"/>
      <c r="AU385" s="166"/>
      <c r="AV385" s="166">
        <v>5</v>
      </c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70">
        <v>6</v>
      </c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166" t="s">
        <v>30</v>
      </c>
      <c r="BW385" s="166"/>
      <c r="BX385" s="166"/>
      <c r="BY385" s="166"/>
      <c r="BZ385" s="166"/>
      <c r="CA385" s="166"/>
    </row>
    <row r="386" spans="1:79" s="14" customFormat="1" ht="12.75" customHeight="1">
      <c r="A386" s="166"/>
      <c r="B386" s="166"/>
      <c r="C386" s="16"/>
      <c r="D386" s="172" t="s">
        <v>204</v>
      </c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  <c r="BG386" s="172"/>
      <c r="BH386" s="172"/>
      <c r="BI386" s="172"/>
      <c r="BJ386" s="172"/>
      <c r="BK386" s="172"/>
      <c r="BL386" s="172"/>
      <c r="BM386" s="172"/>
      <c r="BN386" s="172"/>
      <c r="BO386" s="172"/>
      <c r="BP386" s="172"/>
      <c r="BQ386" s="172"/>
      <c r="BR386" s="172"/>
      <c r="BS386" s="172"/>
      <c r="BT386" s="172"/>
      <c r="BU386" s="172"/>
      <c r="BV386" s="172"/>
      <c r="BW386" s="172"/>
      <c r="BX386" s="172"/>
      <c r="BY386" s="172"/>
      <c r="BZ386" s="172"/>
      <c r="CA386" s="172"/>
    </row>
    <row r="387" spans="1:79" s="14" customFormat="1" ht="16.5" customHeight="1" hidden="1">
      <c r="A387" s="166">
        <v>1</v>
      </c>
      <c r="B387" s="166"/>
      <c r="C387" s="16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6">
        <v>226</v>
      </c>
      <c r="AM387" s="166"/>
      <c r="AN387" s="166"/>
      <c r="AO387" s="166"/>
      <c r="AP387" s="166" t="s">
        <v>41</v>
      </c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8"/>
      <c r="BI387" s="168"/>
      <c r="BJ387" s="168"/>
      <c r="BK387" s="168"/>
      <c r="BL387" s="168"/>
      <c r="BM387" s="168"/>
      <c r="BN387" s="168"/>
      <c r="BO387" s="168"/>
      <c r="BP387" s="168"/>
      <c r="BQ387" s="168"/>
      <c r="BR387" s="168"/>
      <c r="BS387" s="168"/>
      <c r="BT387" s="168"/>
      <c r="BU387" s="168"/>
      <c r="BV387" s="165">
        <f>AV387*BH387</f>
        <v>0</v>
      </c>
      <c r="BW387" s="165"/>
      <c r="BX387" s="165"/>
      <c r="BY387" s="165"/>
      <c r="BZ387" s="165"/>
      <c r="CA387" s="165"/>
    </row>
    <row r="388" spans="1:79" s="14" customFormat="1" ht="12.75" customHeight="1" hidden="1">
      <c r="A388" s="171"/>
      <c r="B388" s="171"/>
      <c r="C388" s="1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9"/>
      <c r="AM388" s="169"/>
      <c r="AN388" s="169"/>
      <c r="AO388" s="169"/>
      <c r="AP388" s="166" t="s">
        <v>41</v>
      </c>
      <c r="AQ388" s="166"/>
      <c r="AR388" s="166"/>
      <c r="AS388" s="166"/>
      <c r="AT388" s="166"/>
      <c r="AU388" s="166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70"/>
      <c r="BI388" s="170"/>
      <c r="BJ388" s="170"/>
      <c r="BK388" s="170"/>
      <c r="BL388" s="170"/>
      <c r="BM388" s="170"/>
      <c r="BN388" s="170"/>
      <c r="BO388" s="170"/>
      <c r="BP388" s="170"/>
      <c r="BQ388" s="170"/>
      <c r="BR388" s="170"/>
      <c r="BS388" s="170"/>
      <c r="BT388" s="170"/>
      <c r="BU388" s="170"/>
      <c r="BV388" s="165">
        <f aca="true" t="shared" si="6" ref="BV388:BV393">AV388*BH388</f>
        <v>0</v>
      </c>
      <c r="BW388" s="165"/>
      <c r="BX388" s="165"/>
      <c r="BY388" s="165"/>
      <c r="BZ388" s="165"/>
      <c r="CA388" s="165"/>
    </row>
    <row r="389" spans="1:79" s="14" customFormat="1" ht="0.75" customHeight="1" hidden="1">
      <c r="A389" s="166">
        <v>2</v>
      </c>
      <c r="B389" s="166"/>
      <c r="C389" s="16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6">
        <v>340</v>
      </c>
      <c r="AM389" s="166"/>
      <c r="AN389" s="166"/>
      <c r="AO389" s="166"/>
      <c r="AP389" s="166" t="s">
        <v>41</v>
      </c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8"/>
      <c r="BI389" s="168"/>
      <c r="BJ389" s="168"/>
      <c r="BK389" s="168"/>
      <c r="BL389" s="168"/>
      <c r="BM389" s="168"/>
      <c r="BN389" s="168"/>
      <c r="BO389" s="168"/>
      <c r="BP389" s="168"/>
      <c r="BQ389" s="168"/>
      <c r="BR389" s="168"/>
      <c r="BS389" s="168"/>
      <c r="BT389" s="168"/>
      <c r="BU389" s="168"/>
      <c r="BV389" s="165">
        <f t="shared" si="6"/>
        <v>0</v>
      </c>
      <c r="BW389" s="165"/>
      <c r="BX389" s="165"/>
      <c r="BY389" s="165"/>
      <c r="BZ389" s="165"/>
      <c r="CA389" s="165"/>
    </row>
    <row r="390" spans="1:79" s="14" customFormat="1" ht="29.25" customHeight="1" hidden="1">
      <c r="A390" s="166">
        <v>3</v>
      </c>
      <c r="B390" s="166"/>
      <c r="C390" s="16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6">
        <v>340</v>
      </c>
      <c r="AM390" s="166"/>
      <c r="AN390" s="166"/>
      <c r="AO390" s="166"/>
      <c r="AP390" s="166" t="s">
        <v>41</v>
      </c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8"/>
      <c r="BI390" s="168"/>
      <c r="BJ390" s="168"/>
      <c r="BK390" s="168"/>
      <c r="BL390" s="168"/>
      <c r="BM390" s="168"/>
      <c r="BN390" s="168"/>
      <c r="BO390" s="168"/>
      <c r="BP390" s="168"/>
      <c r="BQ390" s="168"/>
      <c r="BR390" s="168"/>
      <c r="BS390" s="168"/>
      <c r="BT390" s="168"/>
      <c r="BU390" s="168"/>
      <c r="BV390" s="165">
        <f t="shared" si="6"/>
        <v>0</v>
      </c>
      <c r="BW390" s="165"/>
      <c r="BX390" s="165"/>
      <c r="BY390" s="165"/>
      <c r="BZ390" s="165"/>
      <c r="CA390" s="165"/>
    </row>
    <row r="391" spans="1:79" s="14" customFormat="1" ht="14.25" customHeight="1">
      <c r="A391" s="166">
        <v>1</v>
      </c>
      <c r="B391" s="166"/>
      <c r="C391" s="16"/>
      <c r="D391" s="167" t="s">
        <v>205</v>
      </c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6">
        <v>340</v>
      </c>
      <c r="AM391" s="166"/>
      <c r="AN391" s="166"/>
      <c r="AO391" s="166"/>
      <c r="AP391" s="70" t="s">
        <v>223</v>
      </c>
      <c r="AQ391" s="71"/>
      <c r="AR391" s="71"/>
      <c r="AS391" s="71"/>
      <c r="AT391" s="71"/>
      <c r="AU391" s="72"/>
      <c r="AV391" s="166">
        <v>54</v>
      </c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8">
        <v>95</v>
      </c>
      <c r="BI391" s="168"/>
      <c r="BJ391" s="168"/>
      <c r="BK391" s="168"/>
      <c r="BL391" s="168"/>
      <c r="BM391" s="168"/>
      <c r="BN391" s="168"/>
      <c r="BO391" s="168"/>
      <c r="BP391" s="168"/>
      <c r="BQ391" s="168"/>
      <c r="BR391" s="168"/>
      <c r="BS391" s="168"/>
      <c r="BT391" s="168"/>
      <c r="BU391" s="168"/>
      <c r="BV391" s="165">
        <f t="shared" si="6"/>
        <v>5130</v>
      </c>
      <c r="BW391" s="165"/>
      <c r="BX391" s="165"/>
      <c r="BY391" s="165"/>
      <c r="BZ391" s="165"/>
      <c r="CA391" s="165"/>
    </row>
    <row r="392" spans="1:79" s="14" customFormat="1" ht="14.25" customHeight="1" hidden="1">
      <c r="A392" s="166">
        <v>2</v>
      </c>
      <c r="B392" s="166"/>
      <c r="C392" s="16"/>
      <c r="D392" s="167" t="s">
        <v>205</v>
      </c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6">
        <v>340</v>
      </c>
      <c r="AM392" s="166"/>
      <c r="AN392" s="166"/>
      <c r="AO392" s="166"/>
      <c r="AP392" s="70" t="s">
        <v>47</v>
      </c>
      <c r="AQ392" s="71"/>
      <c r="AR392" s="71"/>
      <c r="AS392" s="71"/>
      <c r="AT392" s="71"/>
      <c r="AU392" s="72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8"/>
      <c r="BI392" s="168"/>
      <c r="BJ392" s="168"/>
      <c r="BK392" s="168"/>
      <c r="BL392" s="168"/>
      <c r="BM392" s="168"/>
      <c r="BN392" s="168"/>
      <c r="BO392" s="168"/>
      <c r="BP392" s="168"/>
      <c r="BQ392" s="168"/>
      <c r="BR392" s="168"/>
      <c r="BS392" s="168"/>
      <c r="BT392" s="168"/>
      <c r="BU392" s="168"/>
      <c r="BV392" s="165">
        <f t="shared" si="6"/>
        <v>0</v>
      </c>
      <c r="BW392" s="165"/>
      <c r="BX392" s="165"/>
      <c r="BY392" s="165"/>
      <c r="BZ392" s="165"/>
      <c r="CA392" s="165"/>
    </row>
    <row r="393" spans="1:79" s="14" customFormat="1" ht="12.75" customHeight="1" hidden="1">
      <c r="A393" s="166">
        <v>3</v>
      </c>
      <c r="B393" s="166"/>
      <c r="C393" s="16"/>
      <c r="D393" s="167" t="s">
        <v>205</v>
      </c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6">
        <v>340</v>
      </c>
      <c r="AM393" s="166"/>
      <c r="AN393" s="166"/>
      <c r="AO393" s="166"/>
      <c r="AP393" s="70" t="s">
        <v>47</v>
      </c>
      <c r="AQ393" s="71"/>
      <c r="AR393" s="71"/>
      <c r="AS393" s="71"/>
      <c r="AT393" s="71"/>
      <c r="AU393" s="72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8"/>
      <c r="BI393" s="168"/>
      <c r="BJ393" s="168"/>
      <c r="BK393" s="168"/>
      <c r="BL393" s="168"/>
      <c r="BM393" s="168"/>
      <c r="BN393" s="168"/>
      <c r="BO393" s="168"/>
      <c r="BP393" s="168"/>
      <c r="BQ393" s="168"/>
      <c r="BR393" s="168"/>
      <c r="BS393" s="168"/>
      <c r="BT393" s="168"/>
      <c r="BU393" s="168"/>
      <c r="BV393" s="165">
        <f t="shared" si="6"/>
        <v>0</v>
      </c>
      <c r="BW393" s="165"/>
      <c r="BX393" s="165"/>
      <c r="BY393" s="165"/>
      <c r="BZ393" s="165"/>
      <c r="CA393" s="165"/>
    </row>
    <row r="394" spans="1:79" s="14" customFormat="1" ht="15.75" customHeight="1">
      <c r="A394" s="164"/>
      <c r="B394" s="164"/>
      <c r="C394" s="25"/>
      <c r="D394" s="292" t="s">
        <v>97</v>
      </c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  <c r="AA394" s="292"/>
      <c r="AB394" s="292"/>
      <c r="AC394" s="292"/>
      <c r="AD394" s="292"/>
      <c r="AE394" s="292"/>
      <c r="AF394" s="292"/>
      <c r="AG394" s="292"/>
      <c r="AH394" s="292"/>
      <c r="AI394" s="292"/>
      <c r="AJ394" s="292"/>
      <c r="AK394" s="292"/>
      <c r="AL394" s="292">
        <v>340</v>
      </c>
      <c r="AM394" s="292"/>
      <c r="AN394" s="292"/>
      <c r="AO394" s="292"/>
      <c r="AP394" s="292"/>
      <c r="AQ394" s="292"/>
      <c r="AR394" s="292"/>
      <c r="AS394" s="292"/>
      <c r="AT394" s="292"/>
      <c r="AU394" s="292"/>
      <c r="AV394" s="292"/>
      <c r="AW394" s="292"/>
      <c r="AX394" s="292"/>
      <c r="AY394" s="292"/>
      <c r="AZ394" s="292"/>
      <c r="BA394" s="292"/>
      <c r="BB394" s="292"/>
      <c r="BC394" s="292"/>
      <c r="BD394" s="292"/>
      <c r="BE394" s="292"/>
      <c r="BF394" s="292"/>
      <c r="BG394" s="292"/>
      <c r="BH394" s="292"/>
      <c r="BI394" s="292"/>
      <c r="BJ394" s="292"/>
      <c r="BK394" s="292"/>
      <c r="BL394" s="292"/>
      <c r="BM394" s="292"/>
      <c r="BN394" s="292"/>
      <c r="BO394" s="292"/>
      <c r="BP394" s="292"/>
      <c r="BQ394" s="292"/>
      <c r="BR394" s="292"/>
      <c r="BS394" s="292"/>
      <c r="BT394" s="292"/>
      <c r="BU394" s="292"/>
      <c r="BV394" s="293">
        <f>BV391+BV392+BV393</f>
        <v>5130</v>
      </c>
      <c r="BW394" s="293"/>
      <c r="BX394" s="293"/>
      <c r="BY394" s="293"/>
      <c r="BZ394" s="293"/>
      <c r="CA394" s="293"/>
    </row>
    <row r="395" spans="1:79" s="14" customFormat="1" ht="12.75" customHeight="1">
      <c r="A395" s="27"/>
      <c r="B395" s="27"/>
      <c r="C395" s="27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9"/>
      <c r="BW395" s="29"/>
      <c r="BX395" s="29"/>
      <c r="BY395" s="29"/>
      <c r="BZ395" s="29"/>
      <c r="CA395" s="29"/>
    </row>
    <row r="396" spans="1:78" ht="6.75" customHeight="1">
      <c r="A396" s="294" t="s">
        <v>221</v>
      </c>
      <c r="B396" s="294"/>
      <c r="C396" s="294"/>
      <c r="D396" s="294"/>
      <c r="E396" s="294"/>
      <c r="F396" s="294"/>
      <c r="G396" s="294"/>
      <c r="H396" s="294"/>
      <c r="I396" s="294"/>
      <c r="J396" s="294"/>
      <c r="K396" s="294"/>
      <c r="L396" s="294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  <c r="AB396" s="294"/>
      <c r="AC396" s="294"/>
      <c r="AD396" s="294"/>
      <c r="AE396" s="294"/>
      <c r="AF396" s="294"/>
      <c r="AG396" s="294"/>
      <c r="AH396" s="294"/>
      <c r="AI396" s="294"/>
      <c r="AJ396" s="294"/>
      <c r="AK396" s="294"/>
      <c r="AL396" s="294"/>
      <c r="AM396" s="294"/>
      <c r="AN396" s="294"/>
      <c r="AO396" s="294"/>
      <c r="AP396" s="294"/>
      <c r="AQ396" s="294"/>
      <c r="AR396" s="294"/>
      <c r="AS396" s="294"/>
      <c r="AT396" s="294"/>
      <c r="AU396" s="294"/>
      <c r="AV396" s="294"/>
      <c r="AW396" s="294"/>
      <c r="AX396" s="294"/>
      <c r="AY396" s="294"/>
      <c r="AZ396" s="294"/>
      <c r="BA396" s="294"/>
      <c r="BB396" s="294"/>
      <c r="BC396" s="294"/>
      <c r="BD396" s="294"/>
      <c r="BE396" s="294"/>
      <c r="BF396" s="294"/>
      <c r="BG396" s="294"/>
      <c r="BH396" s="294"/>
      <c r="BI396" s="294"/>
      <c r="BJ396" s="294"/>
      <c r="BK396" s="294"/>
      <c r="BL396" s="294"/>
      <c r="BM396" s="294"/>
      <c r="BN396" s="294"/>
      <c r="BO396" s="294"/>
      <c r="BP396" s="294"/>
      <c r="BQ396" s="294"/>
      <c r="BR396" s="294"/>
      <c r="BS396" s="294"/>
      <c r="BT396" s="294"/>
      <c r="BU396" s="294"/>
      <c r="BV396" s="294"/>
      <c r="BW396" s="294"/>
      <c r="BX396" s="294"/>
      <c r="BY396" s="294"/>
      <c r="BZ396" s="294"/>
    </row>
    <row r="397" spans="1:78" ht="9.75" customHeight="1">
      <c r="A397" s="294"/>
      <c r="B397" s="294"/>
      <c r="C397" s="294"/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  <c r="AB397" s="294"/>
      <c r="AC397" s="294"/>
      <c r="AD397" s="294"/>
      <c r="AE397" s="294"/>
      <c r="AF397" s="294"/>
      <c r="AG397" s="294"/>
      <c r="AH397" s="294"/>
      <c r="AI397" s="294"/>
      <c r="AJ397" s="294"/>
      <c r="AK397" s="294"/>
      <c r="AL397" s="294"/>
      <c r="AM397" s="294"/>
      <c r="AN397" s="294"/>
      <c r="AO397" s="294"/>
      <c r="AP397" s="294"/>
      <c r="AQ397" s="294"/>
      <c r="AR397" s="294"/>
      <c r="AS397" s="294"/>
      <c r="AT397" s="294"/>
      <c r="AU397" s="294"/>
      <c r="AV397" s="294"/>
      <c r="AW397" s="294"/>
      <c r="AX397" s="294"/>
      <c r="AY397" s="294"/>
      <c r="AZ397" s="294"/>
      <c r="BA397" s="294"/>
      <c r="BB397" s="294"/>
      <c r="BC397" s="294"/>
      <c r="BD397" s="294"/>
      <c r="BE397" s="294"/>
      <c r="BF397" s="294"/>
      <c r="BG397" s="294"/>
      <c r="BH397" s="294"/>
      <c r="BI397" s="294"/>
      <c r="BJ397" s="294"/>
      <c r="BK397" s="294"/>
      <c r="BL397" s="294"/>
      <c r="BM397" s="294"/>
      <c r="BN397" s="294"/>
      <c r="BO397" s="294"/>
      <c r="BP397" s="294"/>
      <c r="BQ397" s="294"/>
      <c r="BR397" s="294"/>
      <c r="BS397" s="294"/>
      <c r="BT397" s="294"/>
      <c r="BU397" s="294"/>
      <c r="BV397" s="294"/>
      <c r="BW397" s="294"/>
      <c r="BX397" s="294"/>
      <c r="BY397" s="294"/>
      <c r="BZ397" s="294"/>
    </row>
    <row r="398" spans="1:78" ht="11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92" s="14" customFormat="1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38" t="s">
        <v>57</v>
      </c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</row>
    <row r="400" spans="1:79" s="14" customFormat="1" ht="12.75" customHeight="1">
      <c r="A400" s="174" t="s">
        <v>1</v>
      </c>
      <c r="B400" s="174"/>
      <c r="C400" s="15"/>
      <c r="D400" s="174" t="s">
        <v>2</v>
      </c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 t="s">
        <v>137</v>
      </c>
      <c r="AM400" s="174"/>
      <c r="AN400" s="174"/>
      <c r="AO400" s="174"/>
      <c r="AP400" s="174" t="s">
        <v>18</v>
      </c>
      <c r="AQ400" s="174"/>
      <c r="AR400" s="174"/>
      <c r="AS400" s="174"/>
      <c r="AT400" s="174"/>
      <c r="AU400" s="174"/>
      <c r="AV400" s="176" t="s">
        <v>35</v>
      </c>
      <c r="AW400" s="176"/>
      <c r="AX400" s="176"/>
      <c r="AY400" s="176"/>
      <c r="AZ400" s="176"/>
      <c r="BA400" s="176"/>
      <c r="BB400" s="176"/>
      <c r="BC400" s="176"/>
      <c r="BD400" s="176"/>
      <c r="BE400" s="176"/>
      <c r="BF400" s="176"/>
      <c r="BG400" s="176"/>
      <c r="BH400" s="173" t="s">
        <v>203</v>
      </c>
      <c r="BI400" s="173"/>
      <c r="BJ400" s="173"/>
      <c r="BK400" s="173"/>
      <c r="BL400" s="173"/>
      <c r="BM400" s="173"/>
      <c r="BN400" s="173"/>
      <c r="BO400" s="173"/>
      <c r="BP400" s="173"/>
      <c r="BQ400" s="173"/>
      <c r="BR400" s="173"/>
      <c r="BS400" s="173"/>
      <c r="BT400" s="173"/>
      <c r="BU400" s="173"/>
      <c r="BV400" s="174" t="s">
        <v>138</v>
      </c>
      <c r="BW400" s="174"/>
      <c r="BX400" s="174"/>
      <c r="BY400" s="174"/>
      <c r="BZ400" s="174"/>
      <c r="CA400" s="174"/>
    </row>
    <row r="401" spans="1:79" s="14" customFormat="1" ht="12.75">
      <c r="A401" s="174"/>
      <c r="B401" s="174"/>
      <c r="C401" s="15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  <c r="AL401" s="174"/>
      <c r="AM401" s="174"/>
      <c r="AN401" s="174"/>
      <c r="AO401" s="174"/>
      <c r="AP401" s="174"/>
      <c r="AQ401" s="174"/>
      <c r="AR401" s="174"/>
      <c r="AS401" s="174"/>
      <c r="AT401" s="174"/>
      <c r="AU401" s="174"/>
      <c r="AV401" s="176"/>
      <c r="AW401" s="176"/>
      <c r="AX401" s="176"/>
      <c r="AY401" s="176"/>
      <c r="AZ401" s="176"/>
      <c r="BA401" s="176"/>
      <c r="BB401" s="176"/>
      <c r="BC401" s="176"/>
      <c r="BD401" s="176"/>
      <c r="BE401" s="176"/>
      <c r="BF401" s="176"/>
      <c r="BG401" s="176"/>
      <c r="BH401" s="173"/>
      <c r="BI401" s="173"/>
      <c r="BJ401" s="173"/>
      <c r="BK401" s="173"/>
      <c r="BL401" s="173"/>
      <c r="BM401" s="173"/>
      <c r="BN401" s="173"/>
      <c r="BO401" s="173"/>
      <c r="BP401" s="173"/>
      <c r="BQ401" s="173"/>
      <c r="BR401" s="173"/>
      <c r="BS401" s="173"/>
      <c r="BT401" s="173"/>
      <c r="BU401" s="173"/>
      <c r="BV401" s="174"/>
      <c r="BW401" s="174"/>
      <c r="BX401" s="174"/>
      <c r="BY401" s="174"/>
      <c r="BZ401" s="174"/>
      <c r="CA401" s="174"/>
    </row>
    <row r="402" spans="1:79" s="14" customFormat="1" ht="11.25" customHeight="1">
      <c r="A402" s="166">
        <v>1</v>
      </c>
      <c r="B402" s="166"/>
      <c r="C402" s="16"/>
      <c r="D402" s="166">
        <v>2</v>
      </c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>
        <v>3</v>
      </c>
      <c r="AM402" s="166"/>
      <c r="AN402" s="166"/>
      <c r="AO402" s="166"/>
      <c r="AP402" s="166">
        <v>4</v>
      </c>
      <c r="AQ402" s="166"/>
      <c r="AR402" s="166"/>
      <c r="AS402" s="166"/>
      <c r="AT402" s="166"/>
      <c r="AU402" s="166"/>
      <c r="AV402" s="166">
        <v>5</v>
      </c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70">
        <v>6</v>
      </c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166" t="s">
        <v>30</v>
      </c>
      <c r="BW402" s="166"/>
      <c r="BX402" s="166"/>
      <c r="BY402" s="166"/>
      <c r="BZ402" s="166"/>
      <c r="CA402" s="166"/>
    </row>
    <row r="403" spans="1:79" s="14" customFormat="1" ht="12.75" customHeight="1">
      <c r="A403" s="166"/>
      <c r="B403" s="166"/>
      <c r="C403" s="16"/>
      <c r="D403" s="172" t="s">
        <v>222</v>
      </c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2"/>
      <c r="BN403" s="172"/>
      <c r="BO403" s="172"/>
      <c r="BP403" s="172"/>
      <c r="BQ403" s="172"/>
      <c r="BR403" s="172"/>
      <c r="BS403" s="172"/>
      <c r="BT403" s="172"/>
      <c r="BU403" s="172"/>
      <c r="BV403" s="172"/>
      <c r="BW403" s="172"/>
      <c r="BX403" s="172"/>
      <c r="BY403" s="172"/>
      <c r="BZ403" s="172"/>
      <c r="CA403" s="172"/>
    </row>
    <row r="404" spans="1:79" s="14" customFormat="1" ht="16.5" customHeight="1">
      <c r="A404" s="166">
        <v>1</v>
      </c>
      <c r="B404" s="166"/>
      <c r="C404" s="16"/>
      <c r="D404" s="167" t="s">
        <v>205</v>
      </c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6">
        <v>340</v>
      </c>
      <c r="AM404" s="166"/>
      <c r="AN404" s="166"/>
      <c r="AO404" s="166"/>
      <c r="AP404" s="70" t="s">
        <v>223</v>
      </c>
      <c r="AQ404" s="71"/>
      <c r="AR404" s="71"/>
      <c r="AS404" s="71"/>
      <c r="AT404" s="71"/>
      <c r="AU404" s="72"/>
      <c r="AV404" s="166">
        <v>0</v>
      </c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8">
        <v>95</v>
      </c>
      <c r="BI404" s="168"/>
      <c r="BJ404" s="168"/>
      <c r="BK404" s="168"/>
      <c r="BL404" s="168"/>
      <c r="BM404" s="168"/>
      <c r="BN404" s="168"/>
      <c r="BO404" s="168"/>
      <c r="BP404" s="168"/>
      <c r="BQ404" s="168"/>
      <c r="BR404" s="168"/>
      <c r="BS404" s="168"/>
      <c r="BT404" s="168"/>
      <c r="BU404" s="168"/>
      <c r="BV404" s="165">
        <f aca="true" t="shared" si="7" ref="BV404:BV423">AV404*BH404</f>
        <v>0</v>
      </c>
      <c r="BW404" s="165"/>
      <c r="BX404" s="165"/>
      <c r="BY404" s="165"/>
      <c r="BZ404" s="165"/>
      <c r="CA404" s="165"/>
    </row>
    <row r="405" spans="1:79" s="14" customFormat="1" ht="12.75" customHeight="1" hidden="1">
      <c r="A405" s="166">
        <v>2</v>
      </c>
      <c r="B405" s="166"/>
      <c r="C405" s="1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6">
        <v>226</v>
      </c>
      <c r="AM405" s="166"/>
      <c r="AN405" s="166"/>
      <c r="AO405" s="166"/>
      <c r="AP405" s="166" t="s">
        <v>41</v>
      </c>
      <c r="AQ405" s="166"/>
      <c r="AR405" s="166"/>
      <c r="AS405" s="166"/>
      <c r="AT405" s="166"/>
      <c r="AU405" s="166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  <c r="BR405" s="170"/>
      <c r="BS405" s="170"/>
      <c r="BT405" s="170"/>
      <c r="BU405" s="170"/>
      <c r="BV405" s="165">
        <f t="shared" si="7"/>
        <v>0</v>
      </c>
      <c r="BW405" s="165"/>
      <c r="BX405" s="165"/>
      <c r="BY405" s="165"/>
      <c r="BZ405" s="165"/>
      <c r="CA405" s="165"/>
    </row>
    <row r="406" spans="1:79" s="14" customFormat="1" ht="0.75" customHeight="1" hidden="1">
      <c r="A406" s="166">
        <v>3</v>
      </c>
      <c r="B406" s="166"/>
      <c r="C406" s="16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292">
        <v>226</v>
      </c>
      <c r="AM406" s="292"/>
      <c r="AN406" s="292"/>
      <c r="AO406" s="292"/>
      <c r="AP406" s="166" t="s">
        <v>41</v>
      </c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8">
        <v>6480</v>
      </c>
      <c r="BI406" s="168"/>
      <c r="BJ406" s="168"/>
      <c r="BK406" s="168"/>
      <c r="BL406" s="168"/>
      <c r="BM406" s="168"/>
      <c r="BN406" s="168"/>
      <c r="BO406" s="168"/>
      <c r="BP406" s="168"/>
      <c r="BQ406" s="168"/>
      <c r="BR406" s="168"/>
      <c r="BS406" s="168"/>
      <c r="BT406" s="168"/>
      <c r="BU406" s="168"/>
      <c r="BV406" s="165">
        <f t="shared" si="7"/>
        <v>0</v>
      </c>
      <c r="BW406" s="165"/>
      <c r="BX406" s="165"/>
      <c r="BY406" s="165"/>
      <c r="BZ406" s="165"/>
      <c r="CA406" s="165"/>
    </row>
    <row r="407" spans="1:79" s="14" customFormat="1" ht="13.5" customHeight="1">
      <c r="A407" s="166">
        <v>2</v>
      </c>
      <c r="B407" s="166"/>
      <c r="C407" s="16"/>
      <c r="D407" s="167" t="s">
        <v>155</v>
      </c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6">
        <v>340</v>
      </c>
      <c r="AM407" s="166"/>
      <c r="AN407" s="166"/>
      <c r="AO407" s="166"/>
      <c r="AP407" s="166" t="s">
        <v>119</v>
      </c>
      <c r="AQ407" s="166"/>
      <c r="AR407" s="166"/>
      <c r="AS407" s="166"/>
      <c r="AT407" s="166"/>
      <c r="AU407" s="166"/>
      <c r="AV407" s="166">
        <v>4</v>
      </c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8">
        <v>34</v>
      </c>
      <c r="BI407" s="168"/>
      <c r="BJ407" s="168"/>
      <c r="BK407" s="168"/>
      <c r="BL407" s="168"/>
      <c r="BM407" s="168"/>
      <c r="BN407" s="168"/>
      <c r="BO407" s="168"/>
      <c r="BP407" s="168"/>
      <c r="BQ407" s="168"/>
      <c r="BR407" s="168"/>
      <c r="BS407" s="168"/>
      <c r="BT407" s="168"/>
      <c r="BU407" s="168"/>
      <c r="BV407" s="295">
        <f t="shared" si="7"/>
        <v>136</v>
      </c>
      <c r="BW407" s="295"/>
      <c r="BX407" s="295"/>
      <c r="BY407" s="295"/>
      <c r="BZ407" s="295"/>
      <c r="CA407" s="295"/>
    </row>
    <row r="408" spans="1:79" s="14" customFormat="1" ht="14.25" customHeight="1">
      <c r="A408" s="166">
        <v>3</v>
      </c>
      <c r="B408" s="166"/>
      <c r="C408" s="16"/>
      <c r="D408" s="167" t="s">
        <v>87</v>
      </c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6">
        <v>340</v>
      </c>
      <c r="AM408" s="166"/>
      <c r="AN408" s="166"/>
      <c r="AO408" s="166"/>
      <c r="AP408" s="166" t="s">
        <v>41</v>
      </c>
      <c r="AQ408" s="166"/>
      <c r="AR408" s="166"/>
      <c r="AS408" s="166"/>
      <c r="AT408" s="166"/>
      <c r="AU408" s="166"/>
      <c r="AV408" s="166">
        <v>4</v>
      </c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8">
        <v>20</v>
      </c>
      <c r="BI408" s="168"/>
      <c r="BJ408" s="168"/>
      <c r="BK408" s="168"/>
      <c r="BL408" s="168"/>
      <c r="BM408" s="168"/>
      <c r="BN408" s="168"/>
      <c r="BO408" s="168"/>
      <c r="BP408" s="168"/>
      <c r="BQ408" s="168"/>
      <c r="BR408" s="168"/>
      <c r="BS408" s="168"/>
      <c r="BT408" s="168"/>
      <c r="BU408" s="168"/>
      <c r="BV408" s="295">
        <f t="shared" si="7"/>
        <v>80</v>
      </c>
      <c r="BW408" s="295"/>
      <c r="BX408" s="295"/>
      <c r="BY408" s="295"/>
      <c r="BZ408" s="295"/>
      <c r="CA408" s="295"/>
    </row>
    <row r="409" spans="1:79" s="14" customFormat="1" ht="15" customHeight="1">
      <c r="A409" s="166">
        <v>4</v>
      </c>
      <c r="B409" s="166"/>
      <c r="C409" s="16"/>
      <c r="D409" s="167" t="s">
        <v>224</v>
      </c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6">
        <v>340</v>
      </c>
      <c r="AM409" s="166"/>
      <c r="AN409" s="166"/>
      <c r="AO409" s="166"/>
      <c r="AP409" s="166" t="s">
        <v>41</v>
      </c>
      <c r="AQ409" s="166"/>
      <c r="AR409" s="166"/>
      <c r="AS409" s="166"/>
      <c r="AT409" s="166"/>
      <c r="AU409" s="166"/>
      <c r="AV409" s="166">
        <v>4</v>
      </c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8">
        <v>32</v>
      </c>
      <c r="BI409" s="168"/>
      <c r="BJ409" s="168"/>
      <c r="BK409" s="168"/>
      <c r="BL409" s="168"/>
      <c r="BM409" s="168"/>
      <c r="BN409" s="168"/>
      <c r="BO409" s="168"/>
      <c r="BP409" s="168"/>
      <c r="BQ409" s="168"/>
      <c r="BR409" s="168"/>
      <c r="BS409" s="168"/>
      <c r="BT409" s="168"/>
      <c r="BU409" s="168"/>
      <c r="BV409" s="295">
        <f t="shared" si="7"/>
        <v>128</v>
      </c>
      <c r="BW409" s="295"/>
      <c r="BX409" s="295"/>
      <c r="BY409" s="295"/>
      <c r="BZ409" s="295"/>
      <c r="CA409" s="295"/>
    </row>
    <row r="410" spans="1:79" s="14" customFormat="1" ht="12.75" customHeight="1" hidden="1">
      <c r="A410" s="166">
        <v>5</v>
      </c>
      <c r="B410" s="166"/>
      <c r="C410" s="17"/>
      <c r="D410" s="167" t="s">
        <v>208</v>
      </c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71">
        <v>340</v>
      </c>
      <c r="AM410" s="171"/>
      <c r="AN410" s="171"/>
      <c r="AO410" s="171"/>
      <c r="AP410" s="166" t="s">
        <v>41</v>
      </c>
      <c r="AQ410" s="166"/>
      <c r="AR410" s="166"/>
      <c r="AS410" s="166"/>
      <c r="AT410" s="166"/>
      <c r="AU410" s="166"/>
      <c r="AV410" s="171"/>
      <c r="AW410" s="171"/>
      <c r="AX410" s="171"/>
      <c r="AY410" s="171"/>
      <c r="AZ410" s="171"/>
      <c r="BA410" s="171"/>
      <c r="BB410" s="171"/>
      <c r="BC410" s="171"/>
      <c r="BD410" s="171"/>
      <c r="BE410" s="171"/>
      <c r="BF410" s="171"/>
      <c r="BG410" s="171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295">
        <f t="shared" si="7"/>
        <v>0</v>
      </c>
      <c r="BW410" s="295"/>
      <c r="BX410" s="295"/>
      <c r="BY410" s="295"/>
      <c r="BZ410" s="295"/>
      <c r="CA410" s="295"/>
    </row>
    <row r="411" spans="1:79" s="14" customFormat="1" ht="12.75" customHeight="1" hidden="1">
      <c r="A411" s="166">
        <v>6</v>
      </c>
      <c r="B411" s="166"/>
      <c r="C411" s="16"/>
      <c r="D411" s="167" t="s">
        <v>209</v>
      </c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6">
        <v>340</v>
      </c>
      <c r="AM411" s="166"/>
      <c r="AN411" s="166"/>
      <c r="AO411" s="166"/>
      <c r="AP411" s="166" t="s">
        <v>41</v>
      </c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8"/>
      <c r="BI411" s="168"/>
      <c r="BJ411" s="168"/>
      <c r="BK411" s="168"/>
      <c r="BL411" s="168"/>
      <c r="BM411" s="168"/>
      <c r="BN411" s="168"/>
      <c r="BO411" s="168"/>
      <c r="BP411" s="168"/>
      <c r="BQ411" s="168"/>
      <c r="BR411" s="168"/>
      <c r="BS411" s="168"/>
      <c r="BT411" s="168"/>
      <c r="BU411" s="168"/>
      <c r="BV411" s="295">
        <f t="shared" si="7"/>
        <v>0</v>
      </c>
      <c r="BW411" s="295"/>
      <c r="BX411" s="295"/>
      <c r="BY411" s="295"/>
      <c r="BZ411" s="295"/>
      <c r="CA411" s="295"/>
    </row>
    <row r="412" spans="1:79" s="14" customFormat="1" ht="13.5" customHeight="1" hidden="1">
      <c r="A412" s="166">
        <v>7</v>
      </c>
      <c r="B412" s="166"/>
      <c r="C412" s="16"/>
      <c r="D412" s="167" t="s">
        <v>210</v>
      </c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6">
        <v>340</v>
      </c>
      <c r="AM412" s="166"/>
      <c r="AN412" s="166"/>
      <c r="AO412" s="166"/>
      <c r="AP412" s="166" t="s">
        <v>41</v>
      </c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8"/>
      <c r="BI412" s="168"/>
      <c r="BJ412" s="168"/>
      <c r="BK412" s="168"/>
      <c r="BL412" s="168"/>
      <c r="BM412" s="168"/>
      <c r="BN412" s="168"/>
      <c r="BO412" s="168"/>
      <c r="BP412" s="168"/>
      <c r="BQ412" s="168"/>
      <c r="BR412" s="168"/>
      <c r="BS412" s="168"/>
      <c r="BT412" s="168"/>
      <c r="BU412" s="168"/>
      <c r="BV412" s="295">
        <f t="shared" si="7"/>
        <v>0</v>
      </c>
      <c r="BW412" s="295"/>
      <c r="BX412" s="295"/>
      <c r="BY412" s="295"/>
      <c r="BZ412" s="295"/>
      <c r="CA412" s="295"/>
    </row>
    <row r="413" spans="1:79" s="14" customFormat="1" ht="13.5" customHeight="1" hidden="1">
      <c r="A413" s="166">
        <v>8</v>
      </c>
      <c r="B413" s="166"/>
      <c r="C413" s="16"/>
      <c r="D413" s="167" t="s">
        <v>80</v>
      </c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6">
        <v>340</v>
      </c>
      <c r="AM413" s="166"/>
      <c r="AN413" s="166"/>
      <c r="AO413" s="166"/>
      <c r="AP413" s="166" t="s">
        <v>41</v>
      </c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8"/>
      <c r="BI413" s="168"/>
      <c r="BJ413" s="168"/>
      <c r="BK413" s="168"/>
      <c r="BL413" s="168"/>
      <c r="BM413" s="168"/>
      <c r="BN413" s="168"/>
      <c r="BO413" s="168"/>
      <c r="BP413" s="168"/>
      <c r="BQ413" s="168"/>
      <c r="BR413" s="168"/>
      <c r="BS413" s="168"/>
      <c r="BT413" s="168"/>
      <c r="BU413" s="168"/>
      <c r="BV413" s="295">
        <f t="shared" si="7"/>
        <v>0</v>
      </c>
      <c r="BW413" s="295"/>
      <c r="BX413" s="295"/>
      <c r="BY413" s="295"/>
      <c r="BZ413" s="295"/>
      <c r="CA413" s="295"/>
    </row>
    <row r="414" spans="1:79" s="14" customFormat="1" ht="12.75" customHeight="1" hidden="1">
      <c r="A414" s="166">
        <v>9</v>
      </c>
      <c r="B414" s="166"/>
      <c r="C414" s="16"/>
      <c r="D414" s="167" t="s">
        <v>211</v>
      </c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6">
        <v>340</v>
      </c>
      <c r="AM414" s="166"/>
      <c r="AN414" s="166"/>
      <c r="AO414" s="166"/>
      <c r="AP414" s="166" t="s">
        <v>41</v>
      </c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8"/>
      <c r="BI414" s="168"/>
      <c r="BJ414" s="168"/>
      <c r="BK414" s="168"/>
      <c r="BL414" s="168"/>
      <c r="BM414" s="168"/>
      <c r="BN414" s="168"/>
      <c r="BO414" s="168"/>
      <c r="BP414" s="168"/>
      <c r="BQ414" s="168"/>
      <c r="BR414" s="168"/>
      <c r="BS414" s="168"/>
      <c r="BT414" s="168"/>
      <c r="BU414" s="168"/>
      <c r="BV414" s="295">
        <f t="shared" si="7"/>
        <v>0</v>
      </c>
      <c r="BW414" s="295"/>
      <c r="BX414" s="295"/>
      <c r="BY414" s="295"/>
      <c r="BZ414" s="295"/>
      <c r="CA414" s="295"/>
    </row>
    <row r="415" spans="1:79" s="14" customFormat="1" ht="12.75" customHeight="1" hidden="1">
      <c r="A415" s="166">
        <v>10</v>
      </c>
      <c r="B415" s="166"/>
      <c r="C415" s="16"/>
      <c r="D415" s="167" t="s">
        <v>212</v>
      </c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6">
        <v>340</v>
      </c>
      <c r="AM415" s="166"/>
      <c r="AN415" s="166"/>
      <c r="AO415" s="166"/>
      <c r="AP415" s="166" t="s">
        <v>41</v>
      </c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8"/>
      <c r="BI415" s="168"/>
      <c r="BJ415" s="168"/>
      <c r="BK415" s="168"/>
      <c r="BL415" s="168"/>
      <c r="BM415" s="168"/>
      <c r="BN415" s="168"/>
      <c r="BO415" s="168"/>
      <c r="BP415" s="168"/>
      <c r="BQ415" s="168"/>
      <c r="BR415" s="168"/>
      <c r="BS415" s="168"/>
      <c r="BT415" s="168"/>
      <c r="BU415" s="168"/>
      <c r="BV415" s="295">
        <f t="shared" si="7"/>
        <v>0</v>
      </c>
      <c r="BW415" s="295"/>
      <c r="BX415" s="295"/>
      <c r="BY415" s="295"/>
      <c r="BZ415" s="295"/>
      <c r="CA415" s="295"/>
    </row>
    <row r="416" spans="1:79" s="14" customFormat="1" ht="13.5" customHeight="1" hidden="1">
      <c r="A416" s="166">
        <v>11</v>
      </c>
      <c r="B416" s="166"/>
      <c r="C416" s="16"/>
      <c r="D416" s="167" t="s">
        <v>213</v>
      </c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6">
        <v>340</v>
      </c>
      <c r="AM416" s="166"/>
      <c r="AN416" s="166"/>
      <c r="AO416" s="166"/>
      <c r="AP416" s="166" t="s">
        <v>41</v>
      </c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8"/>
      <c r="BI416" s="168"/>
      <c r="BJ416" s="168"/>
      <c r="BK416" s="168"/>
      <c r="BL416" s="168"/>
      <c r="BM416" s="168"/>
      <c r="BN416" s="168"/>
      <c r="BO416" s="168"/>
      <c r="BP416" s="168"/>
      <c r="BQ416" s="168"/>
      <c r="BR416" s="168"/>
      <c r="BS416" s="168"/>
      <c r="BT416" s="168"/>
      <c r="BU416" s="168"/>
      <c r="BV416" s="295">
        <f t="shared" si="7"/>
        <v>0</v>
      </c>
      <c r="BW416" s="295"/>
      <c r="BX416" s="295"/>
      <c r="BY416" s="295"/>
      <c r="BZ416" s="295"/>
      <c r="CA416" s="295"/>
    </row>
    <row r="417" spans="1:79" s="14" customFormat="1" ht="12.75" customHeight="1" hidden="1">
      <c r="A417" s="166">
        <v>12</v>
      </c>
      <c r="B417" s="166"/>
      <c r="C417" s="17"/>
      <c r="D417" s="167" t="s">
        <v>172</v>
      </c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71">
        <v>340</v>
      </c>
      <c r="AM417" s="171"/>
      <c r="AN417" s="171"/>
      <c r="AO417" s="171"/>
      <c r="AP417" s="166" t="s">
        <v>41</v>
      </c>
      <c r="AQ417" s="166"/>
      <c r="AR417" s="166"/>
      <c r="AS417" s="166"/>
      <c r="AT417" s="166"/>
      <c r="AU417" s="166"/>
      <c r="AV417" s="171"/>
      <c r="AW417" s="171"/>
      <c r="AX417" s="171"/>
      <c r="AY417" s="171"/>
      <c r="AZ417" s="171"/>
      <c r="BA417" s="171"/>
      <c r="BB417" s="171"/>
      <c r="BC417" s="171"/>
      <c r="BD417" s="171"/>
      <c r="BE417" s="171"/>
      <c r="BF417" s="171"/>
      <c r="BG417" s="171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295">
        <f t="shared" si="7"/>
        <v>0</v>
      </c>
      <c r="BW417" s="295"/>
      <c r="BX417" s="295"/>
      <c r="BY417" s="295"/>
      <c r="BZ417" s="295"/>
      <c r="CA417" s="295"/>
    </row>
    <row r="418" spans="1:79" s="14" customFormat="1" ht="15.75" customHeight="1" hidden="1">
      <c r="A418" s="166">
        <v>13</v>
      </c>
      <c r="B418" s="166"/>
      <c r="C418" s="16"/>
      <c r="D418" s="167" t="s">
        <v>214</v>
      </c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6">
        <v>340</v>
      </c>
      <c r="AM418" s="166"/>
      <c r="AN418" s="166"/>
      <c r="AO418" s="166"/>
      <c r="AP418" s="166" t="s">
        <v>41</v>
      </c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8"/>
      <c r="BI418" s="168"/>
      <c r="BJ418" s="168"/>
      <c r="BK418" s="168"/>
      <c r="BL418" s="168"/>
      <c r="BM418" s="168"/>
      <c r="BN418" s="168"/>
      <c r="BO418" s="168"/>
      <c r="BP418" s="168"/>
      <c r="BQ418" s="168"/>
      <c r="BR418" s="168"/>
      <c r="BS418" s="168"/>
      <c r="BT418" s="168"/>
      <c r="BU418" s="168"/>
      <c r="BV418" s="295">
        <f t="shared" si="7"/>
        <v>0</v>
      </c>
      <c r="BW418" s="295"/>
      <c r="BX418" s="295"/>
      <c r="BY418" s="295"/>
      <c r="BZ418" s="295"/>
      <c r="CA418" s="295"/>
    </row>
    <row r="419" spans="1:79" s="14" customFormat="1" ht="13.5" customHeight="1">
      <c r="A419" s="166">
        <v>5</v>
      </c>
      <c r="B419" s="166"/>
      <c r="C419" s="16"/>
      <c r="D419" s="167" t="s">
        <v>211</v>
      </c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6">
        <v>340</v>
      </c>
      <c r="AM419" s="166"/>
      <c r="AN419" s="166"/>
      <c r="AO419" s="166"/>
      <c r="AP419" s="166" t="s">
        <v>41</v>
      </c>
      <c r="AQ419" s="166"/>
      <c r="AR419" s="166"/>
      <c r="AS419" s="166"/>
      <c r="AT419" s="166"/>
      <c r="AU419" s="166"/>
      <c r="AV419" s="166">
        <v>2</v>
      </c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8">
        <v>13</v>
      </c>
      <c r="BI419" s="168"/>
      <c r="BJ419" s="168"/>
      <c r="BK419" s="168"/>
      <c r="BL419" s="168"/>
      <c r="BM419" s="168"/>
      <c r="BN419" s="168"/>
      <c r="BO419" s="168"/>
      <c r="BP419" s="168"/>
      <c r="BQ419" s="168"/>
      <c r="BR419" s="168"/>
      <c r="BS419" s="168"/>
      <c r="BT419" s="168"/>
      <c r="BU419" s="168"/>
      <c r="BV419" s="295">
        <f t="shared" si="7"/>
        <v>26</v>
      </c>
      <c r="BW419" s="295"/>
      <c r="BX419" s="295"/>
      <c r="BY419" s="295"/>
      <c r="BZ419" s="295"/>
      <c r="CA419" s="295"/>
    </row>
    <row r="420" spans="1:79" s="14" customFormat="1" ht="13.5" customHeight="1">
      <c r="A420" s="166">
        <v>6</v>
      </c>
      <c r="B420" s="166"/>
      <c r="C420" s="16"/>
      <c r="D420" s="167" t="s">
        <v>209</v>
      </c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6">
        <v>340</v>
      </c>
      <c r="AM420" s="166"/>
      <c r="AN420" s="166"/>
      <c r="AO420" s="166"/>
      <c r="AP420" s="166" t="s">
        <v>41</v>
      </c>
      <c r="AQ420" s="166"/>
      <c r="AR420" s="166"/>
      <c r="AS420" s="166"/>
      <c r="AT420" s="166"/>
      <c r="AU420" s="166"/>
      <c r="AV420" s="166">
        <v>10</v>
      </c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8">
        <v>15</v>
      </c>
      <c r="BI420" s="168"/>
      <c r="BJ420" s="168"/>
      <c r="BK420" s="168"/>
      <c r="BL420" s="168"/>
      <c r="BM420" s="168"/>
      <c r="BN420" s="168"/>
      <c r="BO420" s="168"/>
      <c r="BP420" s="168"/>
      <c r="BQ420" s="168"/>
      <c r="BR420" s="168"/>
      <c r="BS420" s="168"/>
      <c r="BT420" s="168"/>
      <c r="BU420" s="168"/>
      <c r="BV420" s="295">
        <f t="shared" si="7"/>
        <v>150</v>
      </c>
      <c r="BW420" s="295"/>
      <c r="BX420" s="295"/>
      <c r="BY420" s="295"/>
      <c r="BZ420" s="295"/>
      <c r="CA420" s="295"/>
    </row>
    <row r="421" spans="1:79" s="14" customFormat="1" ht="12.75" customHeight="1">
      <c r="A421" s="166">
        <v>7</v>
      </c>
      <c r="B421" s="166"/>
      <c r="C421" s="16"/>
      <c r="D421" s="167" t="s">
        <v>153</v>
      </c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6">
        <v>340</v>
      </c>
      <c r="AM421" s="166"/>
      <c r="AN421" s="166"/>
      <c r="AO421" s="166"/>
      <c r="AP421" s="166" t="s">
        <v>225</v>
      </c>
      <c r="AQ421" s="166"/>
      <c r="AR421" s="166"/>
      <c r="AS421" s="166"/>
      <c r="AT421" s="166"/>
      <c r="AU421" s="166"/>
      <c r="AV421" s="166">
        <v>4</v>
      </c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8">
        <v>50</v>
      </c>
      <c r="BI421" s="168"/>
      <c r="BJ421" s="168"/>
      <c r="BK421" s="168"/>
      <c r="BL421" s="168"/>
      <c r="BM421" s="168"/>
      <c r="BN421" s="168"/>
      <c r="BO421" s="168"/>
      <c r="BP421" s="168"/>
      <c r="BQ421" s="168"/>
      <c r="BR421" s="168"/>
      <c r="BS421" s="168"/>
      <c r="BT421" s="168"/>
      <c r="BU421" s="168"/>
      <c r="BV421" s="295">
        <f t="shared" si="7"/>
        <v>200</v>
      </c>
      <c r="BW421" s="295"/>
      <c r="BX421" s="295"/>
      <c r="BY421" s="295"/>
      <c r="BZ421" s="295"/>
      <c r="CA421" s="295"/>
    </row>
    <row r="422" spans="1:79" s="14" customFormat="1" ht="12.75" customHeight="1">
      <c r="A422" s="166">
        <v>8</v>
      </c>
      <c r="B422" s="166"/>
      <c r="C422" s="16"/>
      <c r="D422" s="167" t="s">
        <v>215</v>
      </c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6">
        <v>340</v>
      </c>
      <c r="AM422" s="166"/>
      <c r="AN422" s="166"/>
      <c r="AO422" s="166"/>
      <c r="AP422" s="166" t="s">
        <v>225</v>
      </c>
      <c r="AQ422" s="166"/>
      <c r="AR422" s="166"/>
      <c r="AS422" s="166"/>
      <c r="AT422" s="166"/>
      <c r="AU422" s="166"/>
      <c r="AV422" s="166">
        <v>4</v>
      </c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8">
        <v>50</v>
      </c>
      <c r="BI422" s="168"/>
      <c r="BJ422" s="168"/>
      <c r="BK422" s="168"/>
      <c r="BL422" s="168"/>
      <c r="BM422" s="168"/>
      <c r="BN422" s="168"/>
      <c r="BO422" s="168"/>
      <c r="BP422" s="168"/>
      <c r="BQ422" s="168"/>
      <c r="BR422" s="168"/>
      <c r="BS422" s="168"/>
      <c r="BT422" s="168"/>
      <c r="BU422" s="168"/>
      <c r="BV422" s="295">
        <f t="shared" si="7"/>
        <v>200</v>
      </c>
      <c r="BW422" s="295"/>
      <c r="BX422" s="295"/>
      <c r="BY422" s="295"/>
      <c r="BZ422" s="295"/>
      <c r="CA422" s="295"/>
    </row>
    <row r="423" spans="1:79" s="14" customFormat="1" ht="13.5" customHeight="1">
      <c r="A423" s="166">
        <v>9</v>
      </c>
      <c r="B423" s="166"/>
      <c r="C423" s="16"/>
      <c r="D423" s="167" t="s">
        <v>226</v>
      </c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6">
        <v>340</v>
      </c>
      <c r="AM423" s="166"/>
      <c r="AN423" s="166"/>
      <c r="AO423" s="166"/>
      <c r="AP423" s="166" t="s">
        <v>41</v>
      </c>
      <c r="AQ423" s="166"/>
      <c r="AR423" s="166"/>
      <c r="AS423" s="166"/>
      <c r="AT423" s="166"/>
      <c r="AU423" s="166"/>
      <c r="AV423" s="166">
        <v>8</v>
      </c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8">
        <v>20</v>
      </c>
      <c r="BI423" s="168"/>
      <c r="BJ423" s="168"/>
      <c r="BK423" s="168"/>
      <c r="BL423" s="168"/>
      <c r="BM423" s="168"/>
      <c r="BN423" s="168"/>
      <c r="BO423" s="168"/>
      <c r="BP423" s="168"/>
      <c r="BQ423" s="168"/>
      <c r="BR423" s="168"/>
      <c r="BS423" s="168"/>
      <c r="BT423" s="168"/>
      <c r="BU423" s="168"/>
      <c r="BV423" s="295">
        <f t="shared" si="7"/>
        <v>160</v>
      </c>
      <c r="BW423" s="295"/>
      <c r="BX423" s="295"/>
      <c r="BY423" s="295"/>
      <c r="BZ423" s="295"/>
      <c r="CA423" s="295"/>
    </row>
    <row r="424" spans="1:79" s="14" customFormat="1" ht="15" customHeight="1">
      <c r="A424" s="296"/>
      <c r="B424" s="164"/>
      <c r="C424" s="25"/>
      <c r="D424" s="292" t="s">
        <v>97</v>
      </c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  <c r="AA424" s="292"/>
      <c r="AB424" s="292"/>
      <c r="AC424" s="292"/>
      <c r="AD424" s="292"/>
      <c r="AE424" s="292"/>
      <c r="AF424" s="292"/>
      <c r="AG424" s="292"/>
      <c r="AH424" s="292"/>
      <c r="AI424" s="292"/>
      <c r="AJ424" s="292"/>
      <c r="AK424" s="292"/>
      <c r="AL424" s="292">
        <v>340</v>
      </c>
      <c r="AM424" s="292"/>
      <c r="AN424" s="292"/>
      <c r="AO424" s="292"/>
      <c r="AP424" s="292"/>
      <c r="AQ424" s="292"/>
      <c r="AR424" s="292"/>
      <c r="AS424" s="292"/>
      <c r="AT424" s="292"/>
      <c r="AU424" s="292"/>
      <c r="AV424" s="292"/>
      <c r="AW424" s="292"/>
      <c r="AX424" s="292"/>
      <c r="AY424" s="292"/>
      <c r="AZ424" s="292"/>
      <c r="BA424" s="292"/>
      <c r="BB424" s="292"/>
      <c r="BC424" s="292"/>
      <c r="BD424" s="292"/>
      <c r="BE424" s="292"/>
      <c r="BF424" s="292"/>
      <c r="BG424" s="292"/>
      <c r="BH424" s="292"/>
      <c r="BI424" s="292"/>
      <c r="BJ424" s="292"/>
      <c r="BK424" s="292"/>
      <c r="BL424" s="292"/>
      <c r="BM424" s="292"/>
      <c r="BN424" s="292"/>
      <c r="BO424" s="292"/>
      <c r="BP424" s="292"/>
      <c r="BQ424" s="292"/>
      <c r="BR424" s="292"/>
      <c r="BS424" s="292"/>
      <c r="BT424" s="292"/>
      <c r="BU424" s="292"/>
      <c r="BV424" s="293">
        <f>SUM(BV404:CA423)</f>
        <v>1080</v>
      </c>
      <c r="BW424" s="293"/>
      <c r="BX424" s="293"/>
      <c r="BY424" s="293"/>
      <c r="BZ424" s="293"/>
      <c r="CA424" s="293"/>
    </row>
    <row r="425" spans="1:79" s="14" customFormat="1" ht="12.75" customHeight="1">
      <c r="A425" s="27"/>
      <c r="B425" s="27"/>
      <c r="C425" s="2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9"/>
      <c r="BW425" s="29"/>
      <c r="BX425" s="29"/>
      <c r="BY425" s="29"/>
      <c r="BZ425" s="29"/>
      <c r="CA425" s="29"/>
    </row>
    <row r="426" spans="1:78" ht="15.75" customHeight="1">
      <c r="A426" s="294" t="s">
        <v>206</v>
      </c>
      <c r="B426" s="294"/>
      <c r="C426" s="294"/>
      <c r="D426" s="294"/>
      <c r="E426" s="294"/>
      <c r="F426" s="294"/>
      <c r="G426" s="294"/>
      <c r="H426" s="294"/>
      <c r="I426" s="294"/>
      <c r="J426" s="294"/>
      <c r="K426" s="294"/>
      <c r="L426" s="294"/>
      <c r="M426" s="294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  <c r="AB426" s="294"/>
      <c r="AC426" s="294"/>
      <c r="AD426" s="294"/>
      <c r="AE426" s="294"/>
      <c r="AF426" s="294"/>
      <c r="AG426" s="294"/>
      <c r="AH426" s="294"/>
      <c r="AI426" s="294"/>
      <c r="AJ426" s="294"/>
      <c r="AK426" s="294"/>
      <c r="AL426" s="294"/>
      <c r="AM426" s="294"/>
      <c r="AN426" s="294"/>
      <c r="AO426" s="294"/>
      <c r="AP426" s="294"/>
      <c r="AQ426" s="294"/>
      <c r="AR426" s="294"/>
      <c r="AS426" s="294"/>
      <c r="AT426" s="294"/>
      <c r="AU426" s="294"/>
      <c r="AV426" s="294"/>
      <c r="AW426" s="294"/>
      <c r="AX426" s="294"/>
      <c r="AY426" s="294"/>
      <c r="AZ426" s="294"/>
      <c r="BA426" s="294"/>
      <c r="BB426" s="294"/>
      <c r="BC426" s="294"/>
      <c r="BD426" s="294"/>
      <c r="BE426" s="294"/>
      <c r="BF426" s="294"/>
      <c r="BG426" s="294"/>
      <c r="BH426" s="294"/>
      <c r="BI426" s="294"/>
      <c r="BJ426" s="294"/>
      <c r="BK426" s="294"/>
      <c r="BL426" s="294"/>
      <c r="BM426" s="294"/>
      <c r="BN426" s="294"/>
      <c r="BO426" s="294"/>
      <c r="BP426" s="294"/>
      <c r="BQ426" s="294"/>
      <c r="BR426" s="294"/>
      <c r="BS426" s="294"/>
      <c r="BT426" s="294"/>
      <c r="BU426" s="294"/>
      <c r="BV426" s="294"/>
      <c r="BW426" s="294"/>
      <c r="BX426" s="294"/>
      <c r="BY426" s="294"/>
      <c r="BZ426" s="294"/>
    </row>
    <row r="427" spans="1:78" ht="15.75" customHeight="1">
      <c r="A427" s="294"/>
      <c r="B427" s="294"/>
      <c r="C427" s="294"/>
      <c r="D427" s="294"/>
      <c r="E427" s="294"/>
      <c r="F427" s="294"/>
      <c r="G427" s="294"/>
      <c r="H427" s="294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  <c r="AB427" s="294"/>
      <c r="AC427" s="294"/>
      <c r="AD427" s="294"/>
      <c r="AE427" s="294"/>
      <c r="AF427" s="294"/>
      <c r="AG427" s="294"/>
      <c r="AH427" s="294"/>
      <c r="AI427" s="294"/>
      <c r="AJ427" s="294"/>
      <c r="AK427" s="294"/>
      <c r="AL427" s="294"/>
      <c r="AM427" s="294"/>
      <c r="AN427" s="294"/>
      <c r="AO427" s="294"/>
      <c r="AP427" s="294"/>
      <c r="AQ427" s="294"/>
      <c r="AR427" s="294"/>
      <c r="AS427" s="294"/>
      <c r="AT427" s="294"/>
      <c r="AU427" s="294"/>
      <c r="AV427" s="294"/>
      <c r="AW427" s="294"/>
      <c r="AX427" s="294"/>
      <c r="AY427" s="294"/>
      <c r="AZ427" s="294"/>
      <c r="BA427" s="294"/>
      <c r="BB427" s="294"/>
      <c r="BC427" s="294"/>
      <c r="BD427" s="294"/>
      <c r="BE427" s="294"/>
      <c r="BF427" s="294"/>
      <c r="BG427" s="294"/>
      <c r="BH427" s="294"/>
      <c r="BI427" s="294"/>
      <c r="BJ427" s="294"/>
      <c r="BK427" s="294"/>
      <c r="BL427" s="294"/>
      <c r="BM427" s="294"/>
      <c r="BN427" s="294"/>
      <c r="BO427" s="294"/>
      <c r="BP427" s="294"/>
      <c r="BQ427" s="294"/>
      <c r="BR427" s="294"/>
      <c r="BS427" s="294"/>
      <c r="BT427" s="294"/>
      <c r="BU427" s="294"/>
      <c r="BV427" s="294"/>
      <c r="BW427" s="294"/>
      <c r="BX427" s="294"/>
      <c r="BY427" s="294"/>
      <c r="BZ427" s="294"/>
    </row>
    <row r="428" spans="1:78" ht="11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92" s="14" customFormat="1" ht="18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38" t="s">
        <v>57</v>
      </c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</row>
    <row r="430" spans="1:79" s="14" customFormat="1" ht="12.75" customHeight="1">
      <c r="A430" s="174" t="s">
        <v>1</v>
      </c>
      <c r="B430" s="174"/>
      <c r="C430" s="15"/>
      <c r="D430" s="174" t="s">
        <v>2</v>
      </c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 t="s">
        <v>137</v>
      </c>
      <c r="AM430" s="174"/>
      <c r="AN430" s="174"/>
      <c r="AO430" s="174"/>
      <c r="AP430" s="174" t="s">
        <v>18</v>
      </c>
      <c r="AQ430" s="174"/>
      <c r="AR430" s="174"/>
      <c r="AS430" s="174"/>
      <c r="AT430" s="174"/>
      <c r="AU430" s="174"/>
      <c r="AV430" s="176" t="s">
        <v>35</v>
      </c>
      <c r="AW430" s="176"/>
      <c r="AX430" s="176"/>
      <c r="AY430" s="176"/>
      <c r="AZ430" s="176"/>
      <c r="BA430" s="176"/>
      <c r="BB430" s="176"/>
      <c r="BC430" s="176"/>
      <c r="BD430" s="176"/>
      <c r="BE430" s="176"/>
      <c r="BF430" s="176"/>
      <c r="BG430" s="176"/>
      <c r="BH430" s="173" t="s">
        <v>203</v>
      </c>
      <c r="BI430" s="173"/>
      <c r="BJ430" s="173"/>
      <c r="BK430" s="173"/>
      <c r="BL430" s="173"/>
      <c r="BM430" s="173"/>
      <c r="BN430" s="173"/>
      <c r="BO430" s="173"/>
      <c r="BP430" s="173"/>
      <c r="BQ430" s="173"/>
      <c r="BR430" s="173"/>
      <c r="BS430" s="173"/>
      <c r="BT430" s="173"/>
      <c r="BU430" s="173"/>
      <c r="BV430" s="174" t="s">
        <v>138</v>
      </c>
      <c r="BW430" s="174"/>
      <c r="BX430" s="174"/>
      <c r="BY430" s="174"/>
      <c r="BZ430" s="174"/>
      <c r="CA430" s="174"/>
    </row>
    <row r="431" spans="1:79" s="14" customFormat="1" ht="12.75">
      <c r="A431" s="174"/>
      <c r="B431" s="174"/>
      <c r="C431" s="15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  <c r="AA431" s="174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  <c r="AL431" s="174"/>
      <c r="AM431" s="174"/>
      <c r="AN431" s="174"/>
      <c r="AO431" s="174"/>
      <c r="AP431" s="174"/>
      <c r="AQ431" s="174"/>
      <c r="AR431" s="174"/>
      <c r="AS431" s="174"/>
      <c r="AT431" s="174"/>
      <c r="AU431" s="174"/>
      <c r="AV431" s="176"/>
      <c r="AW431" s="176"/>
      <c r="AX431" s="176"/>
      <c r="AY431" s="176"/>
      <c r="AZ431" s="176"/>
      <c r="BA431" s="176"/>
      <c r="BB431" s="176"/>
      <c r="BC431" s="176"/>
      <c r="BD431" s="176"/>
      <c r="BE431" s="176"/>
      <c r="BF431" s="176"/>
      <c r="BG431" s="176"/>
      <c r="BH431" s="173"/>
      <c r="BI431" s="173"/>
      <c r="BJ431" s="173"/>
      <c r="BK431" s="173"/>
      <c r="BL431" s="173"/>
      <c r="BM431" s="173"/>
      <c r="BN431" s="173"/>
      <c r="BO431" s="173"/>
      <c r="BP431" s="173"/>
      <c r="BQ431" s="173"/>
      <c r="BR431" s="173"/>
      <c r="BS431" s="173"/>
      <c r="BT431" s="173"/>
      <c r="BU431" s="173"/>
      <c r="BV431" s="174"/>
      <c r="BW431" s="174"/>
      <c r="BX431" s="174"/>
      <c r="BY431" s="174"/>
      <c r="BZ431" s="174"/>
      <c r="CA431" s="174"/>
    </row>
    <row r="432" spans="1:79" s="14" customFormat="1" ht="11.25" customHeight="1">
      <c r="A432" s="166">
        <v>1</v>
      </c>
      <c r="B432" s="166"/>
      <c r="C432" s="16"/>
      <c r="D432" s="166">
        <v>2</v>
      </c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>
        <v>3</v>
      </c>
      <c r="AM432" s="166"/>
      <c r="AN432" s="166"/>
      <c r="AO432" s="166"/>
      <c r="AP432" s="166">
        <v>4</v>
      </c>
      <c r="AQ432" s="166"/>
      <c r="AR432" s="166"/>
      <c r="AS432" s="166"/>
      <c r="AT432" s="166"/>
      <c r="AU432" s="166"/>
      <c r="AV432" s="166">
        <v>5</v>
      </c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70">
        <v>6</v>
      </c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166" t="s">
        <v>30</v>
      </c>
      <c r="BW432" s="166"/>
      <c r="BX432" s="166"/>
      <c r="BY432" s="166"/>
      <c r="BZ432" s="166"/>
      <c r="CA432" s="166"/>
    </row>
    <row r="433" spans="1:79" s="14" customFormat="1" ht="12.75" customHeight="1">
      <c r="A433" s="166"/>
      <c r="B433" s="166"/>
      <c r="C433" s="16"/>
      <c r="D433" s="172" t="s">
        <v>207</v>
      </c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72"/>
      <c r="BN433" s="172"/>
      <c r="BO433" s="172"/>
      <c r="BP433" s="172"/>
      <c r="BQ433" s="172"/>
      <c r="BR433" s="172"/>
      <c r="BS433" s="172"/>
      <c r="BT433" s="172"/>
      <c r="BU433" s="172"/>
      <c r="BV433" s="172"/>
      <c r="BW433" s="172"/>
      <c r="BX433" s="172"/>
      <c r="BY433" s="172"/>
      <c r="BZ433" s="172"/>
      <c r="CA433" s="172"/>
    </row>
    <row r="434" spans="1:79" s="14" customFormat="1" ht="15.75" customHeight="1">
      <c r="A434" s="166">
        <v>1</v>
      </c>
      <c r="B434" s="166"/>
      <c r="C434" s="16"/>
      <c r="D434" s="167" t="s">
        <v>205</v>
      </c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6">
        <v>340</v>
      </c>
      <c r="AM434" s="166"/>
      <c r="AN434" s="166"/>
      <c r="AO434" s="166"/>
      <c r="AP434" s="70" t="s">
        <v>223</v>
      </c>
      <c r="AQ434" s="71"/>
      <c r="AR434" s="71"/>
      <c r="AS434" s="71"/>
      <c r="AT434" s="71"/>
      <c r="AU434" s="72"/>
      <c r="AV434" s="166">
        <v>252</v>
      </c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8">
        <v>95</v>
      </c>
      <c r="BI434" s="168"/>
      <c r="BJ434" s="168"/>
      <c r="BK434" s="168"/>
      <c r="BL434" s="168"/>
      <c r="BM434" s="168"/>
      <c r="BN434" s="168"/>
      <c r="BO434" s="168"/>
      <c r="BP434" s="168"/>
      <c r="BQ434" s="168"/>
      <c r="BR434" s="168"/>
      <c r="BS434" s="168"/>
      <c r="BT434" s="168"/>
      <c r="BU434" s="168"/>
      <c r="BV434" s="165">
        <f>AV434*BH434</f>
        <v>23940</v>
      </c>
      <c r="BW434" s="165"/>
      <c r="BX434" s="165"/>
      <c r="BY434" s="165"/>
      <c r="BZ434" s="165"/>
      <c r="CA434" s="165"/>
    </row>
    <row r="435" spans="1:79" s="14" customFormat="1" ht="13.5" customHeight="1">
      <c r="A435" s="166">
        <v>3</v>
      </c>
      <c r="B435" s="166"/>
      <c r="C435" s="16"/>
      <c r="D435" s="167" t="s">
        <v>104</v>
      </c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6">
        <v>340</v>
      </c>
      <c r="AM435" s="166"/>
      <c r="AN435" s="166"/>
      <c r="AO435" s="166"/>
      <c r="AP435" s="166" t="s">
        <v>41</v>
      </c>
      <c r="AQ435" s="166"/>
      <c r="AR435" s="166"/>
      <c r="AS435" s="166"/>
      <c r="AT435" s="166"/>
      <c r="AU435" s="166"/>
      <c r="AV435" s="166">
        <v>4</v>
      </c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8">
        <v>70</v>
      </c>
      <c r="BI435" s="168"/>
      <c r="BJ435" s="168"/>
      <c r="BK435" s="168"/>
      <c r="BL435" s="168"/>
      <c r="BM435" s="168"/>
      <c r="BN435" s="168"/>
      <c r="BO435" s="168"/>
      <c r="BP435" s="168"/>
      <c r="BQ435" s="168"/>
      <c r="BR435" s="168"/>
      <c r="BS435" s="168"/>
      <c r="BT435" s="168"/>
      <c r="BU435" s="168"/>
      <c r="BV435" s="295">
        <f>AV435*BH435</f>
        <v>280</v>
      </c>
      <c r="BW435" s="295"/>
      <c r="BX435" s="295"/>
      <c r="BY435" s="295"/>
      <c r="BZ435" s="295"/>
      <c r="CA435" s="295"/>
    </row>
    <row r="436" spans="1:79" s="14" customFormat="1" ht="15.75" customHeight="1">
      <c r="A436" s="166">
        <v>5</v>
      </c>
      <c r="B436" s="166"/>
      <c r="C436" s="16"/>
      <c r="D436" s="167" t="s">
        <v>226</v>
      </c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6">
        <v>340</v>
      </c>
      <c r="AM436" s="166"/>
      <c r="AN436" s="166"/>
      <c r="AO436" s="166"/>
      <c r="AP436" s="166" t="s">
        <v>41</v>
      </c>
      <c r="AQ436" s="166"/>
      <c r="AR436" s="166"/>
      <c r="AS436" s="166"/>
      <c r="AT436" s="166"/>
      <c r="AU436" s="166"/>
      <c r="AV436" s="166">
        <v>8</v>
      </c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8">
        <v>30</v>
      </c>
      <c r="BI436" s="168"/>
      <c r="BJ436" s="168"/>
      <c r="BK436" s="168"/>
      <c r="BL436" s="168"/>
      <c r="BM436" s="168"/>
      <c r="BN436" s="168"/>
      <c r="BO436" s="168"/>
      <c r="BP436" s="168"/>
      <c r="BQ436" s="168"/>
      <c r="BR436" s="168"/>
      <c r="BS436" s="168"/>
      <c r="BT436" s="168"/>
      <c r="BU436" s="168"/>
      <c r="BV436" s="295">
        <f aca="true" t="shared" si="8" ref="BV436:BV444">AV436*BH436</f>
        <v>240</v>
      </c>
      <c r="BW436" s="295"/>
      <c r="BX436" s="295"/>
      <c r="BY436" s="295"/>
      <c r="BZ436" s="295"/>
      <c r="CA436" s="295"/>
    </row>
    <row r="437" spans="1:79" s="14" customFormat="1" ht="13.5" customHeight="1">
      <c r="A437" s="166">
        <v>6</v>
      </c>
      <c r="B437" s="166"/>
      <c r="C437" s="16"/>
      <c r="D437" s="167" t="s">
        <v>210</v>
      </c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6">
        <v>340</v>
      </c>
      <c r="AM437" s="166"/>
      <c r="AN437" s="166"/>
      <c r="AO437" s="166"/>
      <c r="AP437" s="166" t="s">
        <v>41</v>
      </c>
      <c r="AQ437" s="166"/>
      <c r="AR437" s="166"/>
      <c r="AS437" s="166"/>
      <c r="AT437" s="166"/>
      <c r="AU437" s="166"/>
      <c r="AV437" s="166">
        <v>14</v>
      </c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8">
        <v>50</v>
      </c>
      <c r="BI437" s="168"/>
      <c r="BJ437" s="168"/>
      <c r="BK437" s="168"/>
      <c r="BL437" s="168"/>
      <c r="BM437" s="168"/>
      <c r="BN437" s="168"/>
      <c r="BO437" s="168"/>
      <c r="BP437" s="168"/>
      <c r="BQ437" s="168"/>
      <c r="BR437" s="168"/>
      <c r="BS437" s="168"/>
      <c r="BT437" s="168"/>
      <c r="BU437" s="168"/>
      <c r="BV437" s="295">
        <f t="shared" si="8"/>
        <v>700</v>
      </c>
      <c r="BW437" s="295"/>
      <c r="BX437" s="295"/>
      <c r="BY437" s="295"/>
      <c r="BZ437" s="295"/>
      <c r="CA437" s="295"/>
    </row>
    <row r="438" spans="1:79" s="14" customFormat="1" ht="13.5" customHeight="1">
      <c r="A438" s="166">
        <v>7</v>
      </c>
      <c r="B438" s="166"/>
      <c r="C438" s="16"/>
      <c r="D438" s="167" t="s">
        <v>155</v>
      </c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6">
        <v>340</v>
      </c>
      <c r="AM438" s="166"/>
      <c r="AN438" s="166"/>
      <c r="AO438" s="166"/>
      <c r="AP438" s="166" t="s">
        <v>41</v>
      </c>
      <c r="AQ438" s="166"/>
      <c r="AR438" s="166"/>
      <c r="AS438" s="166"/>
      <c r="AT438" s="166"/>
      <c r="AU438" s="166"/>
      <c r="AV438" s="166">
        <v>6</v>
      </c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8">
        <v>100</v>
      </c>
      <c r="BI438" s="168"/>
      <c r="BJ438" s="168"/>
      <c r="BK438" s="168"/>
      <c r="BL438" s="168"/>
      <c r="BM438" s="168"/>
      <c r="BN438" s="168"/>
      <c r="BO438" s="168"/>
      <c r="BP438" s="168"/>
      <c r="BQ438" s="168"/>
      <c r="BR438" s="168"/>
      <c r="BS438" s="168"/>
      <c r="BT438" s="168"/>
      <c r="BU438" s="168"/>
      <c r="BV438" s="295">
        <f t="shared" si="8"/>
        <v>600</v>
      </c>
      <c r="BW438" s="295"/>
      <c r="BX438" s="295"/>
      <c r="BY438" s="295"/>
      <c r="BZ438" s="295"/>
      <c r="CA438" s="295"/>
    </row>
    <row r="439" spans="1:79" s="14" customFormat="1" ht="13.5" customHeight="1">
      <c r="A439" s="166">
        <v>10</v>
      </c>
      <c r="B439" s="166"/>
      <c r="C439" s="16"/>
      <c r="D439" s="167" t="s">
        <v>213</v>
      </c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6">
        <v>340</v>
      </c>
      <c r="AM439" s="166"/>
      <c r="AN439" s="166"/>
      <c r="AO439" s="166"/>
      <c r="AP439" s="166" t="s">
        <v>41</v>
      </c>
      <c r="AQ439" s="166"/>
      <c r="AR439" s="166"/>
      <c r="AS439" s="166"/>
      <c r="AT439" s="166"/>
      <c r="AU439" s="166"/>
      <c r="AV439" s="166">
        <v>6</v>
      </c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8">
        <v>35</v>
      </c>
      <c r="BI439" s="168"/>
      <c r="BJ439" s="168"/>
      <c r="BK439" s="168"/>
      <c r="BL439" s="168"/>
      <c r="BM439" s="168"/>
      <c r="BN439" s="168"/>
      <c r="BO439" s="168"/>
      <c r="BP439" s="168"/>
      <c r="BQ439" s="168"/>
      <c r="BR439" s="168"/>
      <c r="BS439" s="168"/>
      <c r="BT439" s="168"/>
      <c r="BU439" s="168"/>
      <c r="BV439" s="295">
        <f t="shared" si="8"/>
        <v>210</v>
      </c>
      <c r="BW439" s="295"/>
      <c r="BX439" s="295"/>
      <c r="BY439" s="295"/>
      <c r="BZ439" s="295"/>
      <c r="CA439" s="295"/>
    </row>
    <row r="440" spans="1:79" s="14" customFormat="1" ht="12.75" customHeight="1">
      <c r="A440" s="166">
        <v>11</v>
      </c>
      <c r="B440" s="166"/>
      <c r="C440" s="17"/>
      <c r="D440" s="167" t="s">
        <v>164</v>
      </c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71">
        <v>340</v>
      </c>
      <c r="AM440" s="171"/>
      <c r="AN440" s="171"/>
      <c r="AO440" s="171"/>
      <c r="AP440" s="166" t="s">
        <v>41</v>
      </c>
      <c r="AQ440" s="166"/>
      <c r="AR440" s="166"/>
      <c r="AS440" s="166"/>
      <c r="AT440" s="166"/>
      <c r="AU440" s="166"/>
      <c r="AV440" s="171">
        <v>2</v>
      </c>
      <c r="AW440" s="171"/>
      <c r="AX440" s="171"/>
      <c r="AY440" s="171"/>
      <c r="AZ440" s="171"/>
      <c r="BA440" s="171"/>
      <c r="BB440" s="171"/>
      <c r="BC440" s="171"/>
      <c r="BD440" s="171"/>
      <c r="BE440" s="171"/>
      <c r="BF440" s="171"/>
      <c r="BG440" s="171"/>
      <c r="BH440" s="56">
        <v>77.5</v>
      </c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295">
        <f t="shared" si="8"/>
        <v>155</v>
      </c>
      <c r="BW440" s="295"/>
      <c r="BX440" s="295"/>
      <c r="BY440" s="295"/>
      <c r="BZ440" s="295"/>
      <c r="CA440" s="295"/>
    </row>
    <row r="441" spans="1:79" s="14" customFormat="1" ht="13.5" customHeight="1">
      <c r="A441" s="166">
        <v>13</v>
      </c>
      <c r="B441" s="166"/>
      <c r="C441" s="16"/>
      <c r="D441" s="167" t="s">
        <v>170</v>
      </c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6">
        <v>340</v>
      </c>
      <c r="AM441" s="166"/>
      <c r="AN441" s="166"/>
      <c r="AO441" s="166"/>
      <c r="AP441" s="166" t="s">
        <v>41</v>
      </c>
      <c r="AQ441" s="166"/>
      <c r="AR441" s="166"/>
      <c r="AS441" s="166"/>
      <c r="AT441" s="166"/>
      <c r="AU441" s="166"/>
      <c r="AV441" s="166">
        <v>14</v>
      </c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8">
        <v>30</v>
      </c>
      <c r="BI441" s="168"/>
      <c r="BJ441" s="168"/>
      <c r="BK441" s="168"/>
      <c r="BL441" s="168"/>
      <c r="BM441" s="168"/>
      <c r="BN441" s="168"/>
      <c r="BO441" s="168"/>
      <c r="BP441" s="168"/>
      <c r="BQ441" s="168"/>
      <c r="BR441" s="168"/>
      <c r="BS441" s="168"/>
      <c r="BT441" s="168"/>
      <c r="BU441" s="168"/>
      <c r="BV441" s="295">
        <f t="shared" si="8"/>
        <v>420</v>
      </c>
      <c r="BW441" s="295"/>
      <c r="BX441" s="295"/>
      <c r="BY441" s="295"/>
      <c r="BZ441" s="295"/>
      <c r="CA441" s="295"/>
    </row>
    <row r="442" spans="1:79" s="14" customFormat="1" ht="12.75" customHeight="1">
      <c r="A442" s="166">
        <v>16</v>
      </c>
      <c r="B442" s="166"/>
      <c r="C442" s="16"/>
      <c r="D442" s="167" t="s">
        <v>153</v>
      </c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6">
        <v>340</v>
      </c>
      <c r="AM442" s="166"/>
      <c r="AN442" s="166"/>
      <c r="AO442" s="166"/>
      <c r="AP442" s="166" t="s">
        <v>41</v>
      </c>
      <c r="AQ442" s="166"/>
      <c r="AR442" s="166"/>
      <c r="AS442" s="166"/>
      <c r="AT442" s="166"/>
      <c r="AU442" s="166"/>
      <c r="AV442" s="166">
        <v>3</v>
      </c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8">
        <v>100</v>
      </c>
      <c r="BI442" s="168"/>
      <c r="BJ442" s="168"/>
      <c r="BK442" s="168"/>
      <c r="BL442" s="168"/>
      <c r="BM442" s="168"/>
      <c r="BN442" s="168"/>
      <c r="BO442" s="168"/>
      <c r="BP442" s="168"/>
      <c r="BQ442" s="168"/>
      <c r="BR442" s="168"/>
      <c r="BS442" s="168"/>
      <c r="BT442" s="168"/>
      <c r="BU442" s="168"/>
      <c r="BV442" s="295">
        <f t="shared" si="8"/>
        <v>300</v>
      </c>
      <c r="BW442" s="295"/>
      <c r="BX442" s="295"/>
      <c r="BY442" s="295"/>
      <c r="BZ442" s="295"/>
      <c r="CA442" s="295"/>
    </row>
    <row r="443" spans="1:79" s="14" customFormat="1" ht="13.5" customHeight="1">
      <c r="A443" s="166">
        <v>19</v>
      </c>
      <c r="B443" s="166"/>
      <c r="C443" s="16"/>
      <c r="D443" s="167" t="s">
        <v>227</v>
      </c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6">
        <v>340</v>
      </c>
      <c r="AM443" s="166"/>
      <c r="AN443" s="166"/>
      <c r="AO443" s="166"/>
      <c r="AP443" s="166" t="s">
        <v>41</v>
      </c>
      <c r="AQ443" s="166"/>
      <c r="AR443" s="166"/>
      <c r="AS443" s="166"/>
      <c r="AT443" s="166"/>
      <c r="AU443" s="166"/>
      <c r="AV443" s="166">
        <v>7</v>
      </c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8">
        <v>75</v>
      </c>
      <c r="BI443" s="168"/>
      <c r="BJ443" s="168"/>
      <c r="BK443" s="168"/>
      <c r="BL443" s="168"/>
      <c r="BM443" s="168"/>
      <c r="BN443" s="168"/>
      <c r="BO443" s="168"/>
      <c r="BP443" s="168"/>
      <c r="BQ443" s="168"/>
      <c r="BR443" s="168"/>
      <c r="BS443" s="168"/>
      <c r="BT443" s="168"/>
      <c r="BU443" s="168"/>
      <c r="BV443" s="295">
        <f t="shared" si="8"/>
        <v>525</v>
      </c>
      <c r="BW443" s="295"/>
      <c r="BX443" s="295"/>
      <c r="BY443" s="295"/>
      <c r="BZ443" s="295"/>
      <c r="CA443" s="295"/>
    </row>
    <row r="444" spans="1:79" s="14" customFormat="1" ht="13.5" customHeight="1">
      <c r="A444" s="166">
        <v>21</v>
      </c>
      <c r="B444" s="166"/>
      <c r="C444" s="16"/>
      <c r="D444" s="167" t="s">
        <v>163</v>
      </c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6">
        <v>340</v>
      </c>
      <c r="AM444" s="166"/>
      <c r="AN444" s="166"/>
      <c r="AO444" s="166"/>
      <c r="AP444" s="166" t="s">
        <v>41</v>
      </c>
      <c r="AQ444" s="166"/>
      <c r="AR444" s="166"/>
      <c r="AS444" s="166"/>
      <c r="AT444" s="166"/>
      <c r="AU444" s="166"/>
      <c r="AV444" s="166">
        <v>7</v>
      </c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8">
        <v>50</v>
      </c>
      <c r="BI444" s="168"/>
      <c r="BJ444" s="168"/>
      <c r="BK444" s="168"/>
      <c r="BL444" s="168"/>
      <c r="BM444" s="168"/>
      <c r="BN444" s="168"/>
      <c r="BO444" s="168"/>
      <c r="BP444" s="168"/>
      <c r="BQ444" s="168"/>
      <c r="BR444" s="168"/>
      <c r="BS444" s="168"/>
      <c r="BT444" s="168"/>
      <c r="BU444" s="168"/>
      <c r="BV444" s="295">
        <f t="shared" si="8"/>
        <v>350</v>
      </c>
      <c r="BW444" s="295"/>
      <c r="BX444" s="295"/>
      <c r="BY444" s="295"/>
      <c r="BZ444" s="295"/>
      <c r="CA444" s="295"/>
    </row>
    <row r="445" spans="1:79" s="14" customFormat="1" ht="15" customHeight="1">
      <c r="A445" s="296"/>
      <c r="B445" s="164"/>
      <c r="C445" s="25"/>
      <c r="D445" s="292" t="s">
        <v>97</v>
      </c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  <c r="AA445" s="292"/>
      <c r="AB445" s="292"/>
      <c r="AC445" s="292"/>
      <c r="AD445" s="292"/>
      <c r="AE445" s="292"/>
      <c r="AF445" s="292"/>
      <c r="AG445" s="292"/>
      <c r="AH445" s="292"/>
      <c r="AI445" s="292"/>
      <c r="AJ445" s="292"/>
      <c r="AK445" s="292"/>
      <c r="AL445" s="292">
        <v>340</v>
      </c>
      <c r="AM445" s="292"/>
      <c r="AN445" s="292"/>
      <c r="AO445" s="292"/>
      <c r="AP445" s="292"/>
      <c r="AQ445" s="292"/>
      <c r="AR445" s="292"/>
      <c r="AS445" s="292"/>
      <c r="AT445" s="292"/>
      <c r="AU445" s="292"/>
      <c r="AV445" s="292"/>
      <c r="AW445" s="292"/>
      <c r="AX445" s="292"/>
      <c r="AY445" s="292"/>
      <c r="AZ445" s="292"/>
      <c r="BA445" s="292"/>
      <c r="BB445" s="292"/>
      <c r="BC445" s="292"/>
      <c r="BD445" s="292"/>
      <c r="BE445" s="292"/>
      <c r="BF445" s="292"/>
      <c r="BG445" s="292"/>
      <c r="BH445" s="292"/>
      <c r="BI445" s="292"/>
      <c r="BJ445" s="292"/>
      <c r="BK445" s="292"/>
      <c r="BL445" s="292"/>
      <c r="BM445" s="292"/>
      <c r="BN445" s="292"/>
      <c r="BO445" s="292"/>
      <c r="BP445" s="292"/>
      <c r="BQ445" s="292"/>
      <c r="BR445" s="292"/>
      <c r="BS445" s="292"/>
      <c r="BT445" s="292"/>
      <c r="BU445" s="292"/>
      <c r="BV445" s="293">
        <f>SUM(BV434:CA444)</f>
        <v>27720</v>
      </c>
      <c r="BW445" s="293"/>
      <c r="BX445" s="293"/>
      <c r="BY445" s="293"/>
      <c r="BZ445" s="293"/>
      <c r="CA445" s="293"/>
    </row>
    <row r="446" spans="1:79" s="14" customFormat="1" ht="12.75" customHeight="1">
      <c r="A446" s="33"/>
      <c r="B446" s="27"/>
      <c r="C446" s="2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9"/>
      <c r="BW446" s="29"/>
      <c r="BX446" s="29"/>
      <c r="BY446" s="29"/>
      <c r="BZ446" s="29"/>
      <c r="CA446" s="29"/>
    </row>
    <row r="447" spans="1:78" ht="12.75" customHeight="1">
      <c r="A447" s="294" t="s">
        <v>217</v>
      </c>
      <c r="B447" s="294"/>
      <c r="C447" s="294"/>
      <c r="D447" s="294"/>
      <c r="E447" s="294"/>
      <c r="F447" s="294"/>
      <c r="G447" s="294"/>
      <c r="H447" s="294"/>
      <c r="I447" s="294"/>
      <c r="J447" s="294"/>
      <c r="K447" s="294"/>
      <c r="L447" s="294"/>
      <c r="M447" s="294"/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  <c r="AA447" s="294"/>
      <c r="AB447" s="294"/>
      <c r="AC447" s="294"/>
      <c r="AD447" s="294"/>
      <c r="AE447" s="294"/>
      <c r="AF447" s="294"/>
      <c r="AG447" s="294"/>
      <c r="AH447" s="294"/>
      <c r="AI447" s="294"/>
      <c r="AJ447" s="294"/>
      <c r="AK447" s="294"/>
      <c r="AL447" s="294"/>
      <c r="AM447" s="294"/>
      <c r="AN447" s="294"/>
      <c r="AO447" s="294"/>
      <c r="AP447" s="294"/>
      <c r="AQ447" s="294"/>
      <c r="AR447" s="294"/>
      <c r="AS447" s="294"/>
      <c r="AT447" s="294"/>
      <c r="AU447" s="294"/>
      <c r="AV447" s="294"/>
      <c r="AW447" s="294"/>
      <c r="AX447" s="294"/>
      <c r="AY447" s="294"/>
      <c r="AZ447" s="294"/>
      <c r="BA447" s="294"/>
      <c r="BB447" s="294"/>
      <c r="BC447" s="294"/>
      <c r="BD447" s="294"/>
      <c r="BE447" s="294"/>
      <c r="BF447" s="294"/>
      <c r="BG447" s="294"/>
      <c r="BH447" s="294"/>
      <c r="BI447" s="294"/>
      <c r="BJ447" s="294"/>
      <c r="BK447" s="294"/>
      <c r="BL447" s="294"/>
      <c r="BM447" s="294"/>
      <c r="BN447" s="294"/>
      <c r="BO447" s="294"/>
      <c r="BP447" s="294"/>
      <c r="BQ447" s="294"/>
      <c r="BR447" s="294"/>
      <c r="BS447" s="294"/>
      <c r="BT447" s="294"/>
      <c r="BU447" s="294"/>
      <c r="BV447" s="294"/>
      <c r="BW447" s="294"/>
      <c r="BX447" s="294"/>
      <c r="BY447" s="294"/>
      <c r="BZ447" s="294"/>
    </row>
    <row r="448" spans="1:78" ht="6.75" customHeight="1">
      <c r="A448" s="294"/>
      <c r="B448" s="294"/>
      <c r="C448" s="294"/>
      <c r="D448" s="294"/>
      <c r="E448" s="294"/>
      <c r="F448" s="294"/>
      <c r="G448" s="294"/>
      <c r="H448" s="294"/>
      <c r="I448" s="294"/>
      <c r="J448" s="294"/>
      <c r="K448" s="294"/>
      <c r="L448" s="294"/>
      <c r="M448" s="294"/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  <c r="AA448" s="294"/>
      <c r="AB448" s="294"/>
      <c r="AC448" s="294"/>
      <c r="AD448" s="294"/>
      <c r="AE448" s="294"/>
      <c r="AF448" s="294"/>
      <c r="AG448" s="294"/>
      <c r="AH448" s="294"/>
      <c r="AI448" s="294"/>
      <c r="AJ448" s="294"/>
      <c r="AK448" s="294"/>
      <c r="AL448" s="294"/>
      <c r="AM448" s="294"/>
      <c r="AN448" s="294"/>
      <c r="AO448" s="294"/>
      <c r="AP448" s="294"/>
      <c r="AQ448" s="294"/>
      <c r="AR448" s="294"/>
      <c r="AS448" s="294"/>
      <c r="AT448" s="294"/>
      <c r="AU448" s="294"/>
      <c r="AV448" s="294"/>
      <c r="AW448" s="294"/>
      <c r="AX448" s="294"/>
      <c r="AY448" s="294"/>
      <c r="AZ448" s="294"/>
      <c r="BA448" s="294"/>
      <c r="BB448" s="294"/>
      <c r="BC448" s="294"/>
      <c r="BD448" s="294"/>
      <c r="BE448" s="294"/>
      <c r="BF448" s="294"/>
      <c r="BG448" s="294"/>
      <c r="BH448" s="294"/>
      <c r="BI448" s="294"/>
      <c r="BJ448" s="294"/>
      <c r="BK448" s="294"/>
      <c r="BL448" s="294"/>
      <c r="BM448" s="294"/>
      <c r="BN448" s="294"/>
      <c r="BO448" s="294"/>
      <c r="BP448" s="294"/>
      <c r="BQ448" s="294"/>
      <c r="BR448" s="294"/>
      <c r="BS448" s="294"/>
      <c r="BT448" s="294"/>
      <c r="BU448" s="294"/>
      <c r="BV448" s="294"/>
      <c r="BW448" s="294"/>
      <c r="BX448" s="294"/>
      <c r="BY448" s="294"/>
      <c r="BZ448" s="294"/>
    </row>
    <row r="449" spans="1:78" ht="11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</row>
    <row r="450" spans="1:92" s="14" customFormat="1" ht="13.5" customHeight="1">
      <c r="A450" s="268" t="s">
        <v>57</v>
      </c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268"/>
      <c r="AE450" s="268"/>
      <c r="AF450" s="268"/>
      <c r="AG450" s="268"/>
      <c r="AH450" s="268"/>
      <c r="AI450" s="268"/>
      <c r="AJ450" s="268"/>
      <c r="AK450" s="268"/>
      <c r="AL450" s="268"/>
      <c r="AM450" s="268"/>
      <c r="AN450" s="268"/>
      <c r="AO450" s="268"/>
      <c r="AP450" s="268"/>
      <c r="AQ450" s="268"/>
      <c r="AR450" s="268"/>
      <c r="AS450" s="268"/>
      <c r="AT450" s="268"/>
      <c r="AU450" s="268"/>
      <c r="AV450" s="268"/>
      <c r="AW450" s="268"/>
      <c r="AX450" s="268"/>
      <c r="AY450" s="268"/>
      <c r="AZ450" s="268"/>
      <c r="BA450" s="268"/>
      <c r="BB450" s="268"/>
      <c r="BC450" s="268"/>
      <c r="BD450" s="268"/>
      <c r="BE450" s="268"/>
      <c r="BF450" s="268"/>
      <c r="BG450" s="268"/>
      <c r="BH450" s="268"/>
      <c r="BI450" s="268"/>
      <c r="BJ450" s="268"/>
      <c r="BK450" s="268"/>
      <c r="BL450" s="268"/>
      <c r="BM450" s="268"/>
      <c r="BN450" s="268"/>
      <c r="BO450" s="268"/>
      <c r="BP450" s="268"/>
      <c r="BQ450" s="268"/>
      <c r="BR450" s="268"/>
      <c r="BS450" s="268"/>
      <c r="BT450" s="268"/>
      <c r="BU450" s="268"/>
      <c r="BV450" s="268"/>
      <c r="BW450" s="268"/>
      <c r="BX450" s="268"/>
      <c r="BY450" s="268"/>
      <c r="BZ450" s="268"/>
      <c r="CA450" s="268"/>
      <c r="CB450" s="268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</row>
    <row r="451" spans="1:79" s="14" customFormat="1" ht="12.75" customHeight="1">
      <c r="A451" s="174" t="s">
        <v>1</v>
      </c>
      <c r="B451" s="174"/>
      <c r="C451" s="15"/>
      <c r="D451" s="174" t="s">
        <v>2</v>
      </c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 t="s">
        <v>137</v>
      </c>
      <c r="AM451" s="174"/>
      <c r="AN451" s="174"/>
      <c r="AO451" s="174"/>
      <c r="AP451" s="174" t="s">
        <v>18</v>
      </c>
      <c r="AQ451" s="174"/>
      <c r="AR451" s="174"/>
      <c r="AS451" s="174"/>
      <c r="AT451" s="174"/>
      <c r="AU451" s="174"/>
      <c r="AV451" s="176" t="s">
        <v>35</v>
      </c>
      <c r="AW451" s="176"/>
      <c r="AX451" s="176"/>
      <c r="AY451" s="176"/>
      <c r="AZ451" s="176"/>
      <c r="BA451" s="176"/>
      <c r="BB451" s="176"/>
      <c r="BC451" s="176"/>
      <c r="BD451" s="176"/>
      <c r="BE451" s="176"/>
      <c r="BF451" s="176"/>
      <c r="BG451" s="176"/>
      <c r="BH451" s="173" t="s">
        <v>203</v>
      </c>
      <c r="BI451" s="173"/>
      <c r="BJ451" s="173"/>
      <c r="BK451" s="173"/>
      <c r="BL451" s="173"/>
      <c r="BM451" s="173"/>
      <c r="BN451" s="173"/>
      <c r="BO451" s="173"/>
      <c r="BP451" s="173"/>
      <c r="BQ451" s="173"/>
      <c r="BR451" s="173"/>
      <c r="BS451" s="173"/>
      <c r="BT451" s="173"/>
      <c r="BU451" s="173"/>
      <c r="BV451" s="174" t="s">
        <v>138</v>
      </c>
      <c r="BW451" s="174"/>
      <c r="BX451" s="174"/>
      <c r="BY451" s="174"/>
      <c r="BZ451" s="174"/>
      <c r="CA451" s="174"/>
    </row>
    <row r="452" spans="1:79" s="14" customFormat="1" ht="9.75" customHeight="1">
      <c r="A452" s="174"/>
      <c r="B452" s="174"/>
      <c r="C452" s="15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/>
      <c r="AQ452" s="174"/>
      <c r="AR452" s="174"/>
      <c r="AS452" s="174"/>
      <c r="AT452" s="174"/>
      <c r="AU452" s="174"/>
      <c r="AV452" s="176"/>
      <c r="AW452" s="176"/>
      <c r="AX452" s="176"/>
      <c r="AY452" s="176"/>
      <c r="AZ452" s="176"/>
      <c r="BA452" s="176"/>
      <c r="BB452" s="176"/>
      <c r="BC452" s="176"/>
      <c r="BD452" s="176"/>
      <c r="BE452" s="176"/>
      <c r="BF452" s="176"/>
      <c r="BG452" s="176"/>
      <c r="BH452" s="173"/>
      <c r="BI452" s="173"/>
      <c r="BJ452" s="173"/>
      <c r="BK452" s="173"/>
      <c r="BL452" s="173"/>
      <c r="BM452" s="173"/>
      <c r="BN452" s="173"/>
      <c r="BO452" s="173"/>
      <c r="BP452" s="173"/>
      <c r="BQ452" s="173"/>
      <c r="BR452" s="173"/>
      <c r="BS452" s="173"/>
      <c r="BT452" s="173"/>
      <c r="BU452" s="173"/>
      <c r="BV452" s="174"/>
      <c r="BW452" s="174"/>
      <c r="BX452" s="174"/>
      <c r="BY452" s="174"/>
      <c r="BZ452" s="174"/>
      <c r="CA452" s="174"/>
    </row>
    <row r="453" spans="1:79" s="14" customFormat="1" ht="11.25" customHeight="1">
      <c r="A453" s="166">
        <v>1</v>
      </c>
      <c r="B453" s="166"/>
      <c r="C453" s="16"/>
      <c r="D453" s="166">
        <v>2</v>
      </c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>
        <v>3</v>
      </c>
      <c r="AM453" s="166"/>
      <c r="AN453" s="166"/>
      <c r="AO453" s="166"/>
      <c r="AP453" s="166">
        <v>4</v>
      </c>
      <c r="AQ453" s="166"/>
      <c r="AR453" s="166"/>
      <c r="AS453" s="166"/>
      <c r="AT453" s="166"/>
      <c r="AU453" s="166"/>
      <c r="AV453" s="166">
        <v>5</v>
      </c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70">
        <v>6</v>
      </c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166" t="s">
        <v>30</v>
      </c>
      <c r="BW453" s="166"/>
      <c r="BX453" s="166"/>
      <c r="BY453" s="166"/>
      <c r="BZ453" s="166"/>
      <c r="CA453" s="166"/>
    </row>
    <row r="454" spans="1:79" s="14" customFormat="1" ht="12.75" customHeight="1">
      <c r="A454" s="166"/>
      <c r="B454" s="166"/>
      <c r="C454" s="16"/>
      <c r="D454" s="172" t="s">
        <v>218</v>
      </c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72"/>
      <c r="BM454" s="172"/>
      <c r="BN454" s="172"/>
      <c r="BO454" s="172"/>
      <c r="BP454" s="172"/>
      <c r="BQ454" s="172"/>
      <c r="BR454" s="172"/>
      <c r="BS454" s="172"/>
      <c r="BT454" s="172"/>
      <c r="BU454" s="172"/>
      <c r="BV454" s="172"/>
      <c r="BW454" s="172"/>
      <c r="BX454" s="172"/>
      <c r="BY454" s="172"/>
      <c r="BZ454" s="172"/>
      <c r="CA454" s="172"/>
    </row>
    <row r="455" spans="1:79" s="14" customFormat="1" ht="15" customHeight="1">
      <c r="A455" s="166">
        <v>1</v>
      </c>
      <c r="B455" s="166"/>
      <c r="C455" s="16"/>
      <c r="D455" s="167" t="s">
        <v>228</v>
      </c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6">
        <v>340</v>
      </c>
      <c r="AM455" s="166"/>
      <c r="AN455" s="166"/>
      <c r="AO455" s="166"/>
      <c r="AP455" s="166" t="s">
        <v>75</v>
      </c>
      <c r="AQ455" s="166"/>
      <c r="AR455" s="166"/>
      <c r="AS455" s="166"/>
      <c r="AT455" s="166"/>
      <c r="AU455" s="166"/>
      <c r="AV455" s="166">
        <v>0</v>
      </c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297">
        <v>0</v>
      </c>
      <c r="BI455" s="297"/>
      <c r="BJ455" s="297"/>
      <c r="BK455" s="297"/>
      <c r="BL455" s="297"/>
      <c r="BM455" s="297"/>
      <c r="BN455" s="297"/>
      <c r="BO455" s="297"/>
      <c r="BP455" s="297"/>
      <c r="BQ455" s="297"/>
      <c r="BR455" s="297"/>
      <c r="BS455" s="297"/>
      <c r="BT455" s="297"/>
      <c r="BU455" s="297"/>
      <c r="BV455" s="165">
        <f aca="true" t="shared" si="9" ref="BV455:BV462">AV455*BH455</f>
        <v>0</v>
      </c>
      <c r="BW455" s="165"/>
      <c r="BX455" s="165"/>
      <c r="BY455" s="165"/>
      <c r="BZ455" s="165"/>
      <c r="CA455" s="165"/>
    </row>
    <row r="456" spans="1:79" s="14" customFormat="1" ht="15.75" customHeight="1" hidden="1">
      <c r="A456" s="166">
        <v>2</v>
      </c>
      <c r="B456" s="166"/>
      <c r="C456" s="16"/>
      <c r="D456" s="167" t="s">
        <v>209</v>
      </c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6">
        <v>340</v>
      </c>
      <c r="AM456" s="166"/>
      <c r="AN456" s="166"/>
      <c r="AO456" s="166"/>
      <c r="AP456" s="166" t="s">
        <v>41</v>
      </c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8"/>
      <c r="BI456" s="168"/>
      <c r="BJ456" s="168"/>
      <c r="BK456" s="168"/>
      <c r="BL456" s="168"/>
      <c r="BM456" s="168"/>
      <c r="BN456" s="168"/>
      <c r="BO456" s="168"/>
      <c r="BP456" s="168"/>
      <c r="BQ456" s="168"/>
      <c r="BR456" s="168"/>
      <c r="BS456" s="168"/>
      <c r="BT456" s="168"/>
      <c r="BU456" s="168"/>
      <c r="BV456" s="295">
        <f t="shared" si="9"/>
        <v>0</v>
      </c>
      <c r="BW456" s="295"/>
      <c r="BX456" s="295"/>
      <c r="BY456" s="295"/>
      <c r="BZ456" s="295"/>
      <c r="CA456" s="295"/>
    </row>
    <row r="457" spans="1:79" s="14" customFormat="1" ht="13.5" customHeight="1" hidden="1">
      <c r="A457" s="166">
        <v>3</v>
      </c>
      <c r="B457" s="166"/>
      <c r="C457" s="16"/>
      <c r="D457" s="167" t="s">
        <v>210</v>
      </c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6">
        <v>340</v>
      </c>
      <c r="AM457" s="166"/>
      <c r="AN457" s="166"/>
      <c r="AO457" s="166"/>
      <c r="AP457" s="166" t="s">
        <v>41</v>
      </c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8"/>
      <c r="BI457" s="168"/>
      <c r="BJ457" s="168"/>
      <c r="BK457" s="168"/>
      <c r="BL457" s="168"/>
      <c r="BM457" s="168"/>
      <c r="BN457" s="168"/>
      <c r="BO457" s="168"/>
      <c r="BP457" s="168"/>
      <c r="BQ457" s="168"/>
      <c r="BR457" s="168"/>
      <c r="BS457" s="168"/>
      <c r="BT457" s="168"/>
      <c r="BU457" s="168"/>
      <c r="BV457" s="295">
        <f t="shared" si="9"/>
        <v>0</v>
      </c>
      <c r="BW457" s="295"/>
      <c r="BX457" s="295"/>
      <c r="BY457" s="295"/>
      <c r="BZ457" s="295"/>
      <c r="CA457" s="295"/>
    </row>
    <row r="458" spans="1:79" s="14" customFormat="1" ht="13.5" customHeight="1" hidden="1">
      <c r="A458" s="166">
        <v>4</v>
      </c>
      <c r="B458" s="166"/>
      <c r="C458" s="16"/>
      <c r="D458" s="167" t="s">
        <v>104</v>
      </c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6">
        <v>340</v>
      </c>
      <c r="AM458" s="166"/>
      <c r="AN458" s="166"/>
      <c r="AO458" s="166"/>
      <c r="AP458" s="166" t="s">
        <v>41</v>
      </c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8"/>
      <c r="BI458" s="168"/>
      <c r="BJ458" s="168"/>
      <c r="BK458" s="168"/>
      <c r="BL458" s="168"/>
      <c r="BM458" s="168"/>
      <c r="BN458" s="168"/>
      <c r="BO458" s="168"/>
      <c r="BP458" s="168"/>
      <c r="BQ458" s="168"/>
      <c r="BR458" s="168"/>
      <c r="BS458" s="168"/>
      <c r="BT458" s="168"/>
      <c r="BU458" s="168"/>
      <c r="BV458" s="295">
        <f t="shared" si="9"/>
        <v>0</v>
      </c>
      <c r="BW458" s="295"/>
      <c r="BX458" s="295"/>
      <c r="BY458" s="295"/>
      <c r="BZ458" s="295"/>
      <c r="CA458" s="295"/>
    </row>
    <row r="459" spans="1:79" s="14" customFormat="1" ht="13.5" customHeight="1" hidden="1">
      <c r="A459" s="166">
        <v>5</v>
      </c>
      <c r="B459" s="166"/>
      <c r="C459" s="16"/>
      <c r="D459" s="167" t="s">
        <v>216</v>
      </c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6">
        <v>340</v>
      </c>
      <c r="AM459" s="166"/>
      <c r="AN459" s="166"/>
      <c r="AO459" s="166"/>
      <c r="AP459" s="166" t="s">
        <v>41</v>
      </c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8"/>
      <c r="BI459" s="168"/>
      <c r="BJ459" s="168"/>
      <c r="BK459" s="168"/>
      <c r="BL459" s="168"/>
      <c r="BM459" s="168"/>
      <c r="BN459" s="168"/>
      <c r="BO459" s="168"/>
      <c r="BP459" s="168"/>
      <c r="BQ459" s="168"/>
      <c r="BR459" s="168"/>
      <c r="BS459" s="168"/>
      <c r="BT459" s="168"/>
      <c r="BU459" s="168"/>
      <c r="BV459" s="295">
        <f t="shared" si="9"/>
        <v>0</v>
      </c>
      <c r="BW459" s="295"/>
      <c r="BX459" s="295"/>
      <c r="BY459" s="295"/>
      <c r="BZ459" s="295"/>
      <c r="CA459" s="295"/>
    </row>
    <row r="460" spans="1:79" s="14" customFormat="1" ht="13.5" customHeight="1" hidden="1">
      <c r="A460" s="166">
        <v>6</v>
      </c>
      <c r="B460" s="166"/>
      <c r="C460" s="16"/>
      <c r="D460" s="167" t="s">
        <v>80</v>
      </c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6">
        <v>340</v>
      </c>
      <c r="AM460" s="166"/>
      <c r="AN460" s="166"/>
      <c r="AO460" s="166"/>
      <c r="AP460" s="166" t="s">
        <v>41</v>
      </c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8"/>
      <c r="BI460" s="168"/>
      <c r="BJ460" s="168"/>
      <c r="BK460" s="168"/>
      <c r="BL460" s="168"/>
      <c r="BM460" s="168"/>
      <c r="BN460" s="168"/>
      <c r="BO460" s="168"/>
      <c r="BP460" s="168"/>
      <c r="BQ460" s="168"/>
      <c r="BR460" s="168"/>
      <c r="BS460" s="168"/>
      <c r="BT460" s="168"/>
      <c r="BU460" s="168"/>
      <c r="BV460" s="295">
        <f t="shared" si="9"/>
        <v>0</v>
      </c>
      <c r="BW460" s="295"/>
      <c r="BX460" s="295"/>
      <c r="BY460" s="295"/>
      <c r="BZ460" s="295"/>
      <c r="CA460" s="295"/>
    </row>
    <row r="461" spans="1:79" s="14" customFormat="1" ht="13.5" customHeight="1" hidden="1">
      <c r="A461" s="166">
        <v>7</v>
      </c>
      <c r="B461" s="166"/>
      <c r="C461" s="16"/>
      <c r="D461" s="167" t="s">
        <v>87</v>
      </c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6">
        <v>340</v>
      </c>
      <c r="AM461" s="166"/>
      <c r="AN461" s="166"/>
      <c r="AO461" s="166"/>
      <c r="AP461" s="166" t="s">
        <v>41</v>
      </c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8"/>
      <c r="BI461" s="168"/>
      <c r="BJ461" s="168"/>
      <c r="BK461" s="168"/>
      <c r="BL461" s="168"/>
      <c r="BM461" s="168"/>
      <c r="BN461" s="168"/>
      <c r="BO461" s="168"/>
      <c r="BP461" s="168"/>
      <c r="BQ461" s="168"/>
      <c r="BR461" s="168"/>
      <c r="BS461" s="168"/>
      <c r="BT461" s="168"/>
      <c r="BU461" s="168"/>
      <c r="BV461" s="295">
        <f t="shared" si="9"/>
        <v>0</v>
      </c>
      <c r="BW461" s="295"/>
      <c r="BX461" s="295"/>
      <c r="BY461" s="295"/>
      <c r="BZ461" s="295"/>
      <c r="CA461" s="295"/>
    </row>
    <row r="462" spans="1:79" s="14" customFormat="1" ht="15.75" customHeight="1" hidden="1">
      <c r="A462" s="166">
        <v>8</v>
      </c>
      <c r="B462" s="166"/>
      <c r="C462" s="16"/>
      <c r="D462" s="167" t="s">
        <v>214</v>
      </c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6">
        <v>340</v>
      </c>
      <c r="AM462" s="166"/>
      <c r="AN462" s="166"/>
      <c r="AO462" s="166"/>
      <c r="AP462" s="166" t="s">
        <v>41</v>
      </c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8"/>
      <c r="BI462" s="168"/>
      <c r="BJ462" s="168"/>
      <c r="BK462" s="168"/>
      <c r="BL462" s="168"/>
      <c r="BM462" s="168"/>
      <c r="BN462" s="168"/>
      <c r="BO462" s="168"/>
      <c r="BP462" s="168"/>
      <c r="BQ462" s="168"/>
      <c r="BR462" s="168"/>
      <c r="BS462" s="168"/>
      <c r="BT462" s="168"/>
      <c r="BU462" s="168"/>
      <c r="BV462" s="295">
        <f t="shared" si="9"/>
        <v>0</v>
      </c>
      <c r="BW462" s="295"/>
      <c r="BX462" s="295"/>
      <c r="BY462" s="295"/>
      <c r="BZ462" s="295"/>
      <c r="CA462" s="295"/>
    </row>
    <row r="463" spans="1:79" s="14" customFormat="1" ht="15" customHeight="1">
      <c r="A463" s="299" t="s">
        <v>97</v>
      </c>
      <c r="B463" s="300"/>
      <c r="C463" s="300"/>
      <c r="D463" s="300"/>
      <c r="E463" s="300"/>
      <c r="F463" s="300"/>
      <c r="G463" s="300"/>
      <c r="H463" s="300"/>
      <c r="I463" s="300"/>
      <c r="J463" s="300"/>
      <c r="K463" s="300"/>
      <c r="L463" s="300"/>
      <c r="M463" s="300"/>
      <c r="N463" s="300"/>
      <c r="O463" s="300"/>
      <c r="P463" s="300"/>
      <c r="Q463" s="300"/>
      <c r="R463" s="300"/>
      <c r="S463" s="300"/>
      <c r="T463" s="300"/>
      <c r="U463" s="300"/>
      <c r="V463" s="300"/>
      <c r="W463" s="300"/>
      <c r="X463" s="300"/>
      <c r="Y463" s="300"/>
      <c r="Z463" s="300"/>
      <c r="AA463" s="300"/>
      <c r="AB463" s="300"/>
      <c r="AC463" s="300"/>
      <c r="AD463" s="300"/>
      <c r="AE463" s="300"/>
      <c r="AF463" s="300"/>
      <c r="AG463" s="300"/>
      <c r="AH463" s="300"/>
      <c r="AI463" s="300"/>
      <c r="AJ463" s="300"/>
      <c r="AK463" s="301"/>
      <c r="AL463" s="292">
        <v>340</v>
      </c>
      <c r="AM463" s="292"/>
      <c r="AN463" s="292"/>
      <c r="AO463" s="292"/>
      <c r="AP463" s="292"/>
      <c r="AQ463" s="292"/>
      <c r="AR463" s="292"/>
      <c r="AS463" s="292"/>
      <c r="AT463" s="292"/>
      <c r="AU463" s="292"/>
      <c r="AV463" s="292"/>
      <c r="AW463" s="292"/>
      <c r="AX463" s="292"/>
      <c r="AY463" s="292"/>
      <c r="AZ463" s="292"/>
      <c r="BA463" s="292"/>
      <c r="BB463" s="292"/>
      <c r="BC463" s="292"/>
      <c r="BD463" s="292"/>
      <c r="BE463" s="292"/>
      <c r="BF463" s="292"/>
      <c r="BG463" s="292"/>
      <c r="BH463" s="292"/>
      <c r="BI463" s="292"/>
      <c r="BJ463" s="292"/>
      <c r="BK463" s="292"/>
      <c r="BL463" s="292"/>
      <c r="BM463" s="292"/>
      <c r="BN463" s="292"/>
      <c r="BO463" s="292"/>
      <c r="BP463" s="292"/>
      <c r="BQ463" s="292"/>
      <c r="BR463" s="292"/>
      <c r="BS463" s="292"/>
      <c r="BT463" s="292"/>
      <c r="BU463" s="292"/>
      <c r="BV463" s="293">
        <f>SUM(BV455:CA462)</f>
        <v>0</v>
      </c>
      <c r="BW463" s="293"/>
      <c r="BX463" s="293"/>
      <c r="BY463" s="293"/>
      <c r="BZ463" s="293"/>
      <c r="CA463" s="293"/>
    </row>
    <row r="464" spans="1:79" s="14" customFormat="1" ht="12.75" customHeight="1">
      <c r="A464" s="27"/>
      <c r="B464" s="27"/>
      <c r="C464" s="2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9"/>
      <c r="BW464" s="29"/>
      <c r="BX464" s="29"/>
      <c r="BY464" s="29"/>
      <c r="BZ464" s="29"/>
      <c r="CA464" s="29"/>
    </row>
    <row r="465" spans="1:78" ht="14.25" customHeight="1">
      <c r="A465" s="162" t="s">
        <v>219</v>
      </c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62"/>
      <c r="BR465" s="162"/>
      <c r="BS465" s="162"/>
      <c r="BT465" s="162"/>
      <c r="BU465" s="163">
        <f>BV394+BV424+BV445+BV463</f>
        <v>33930</v>
      </c>
      <c r="BV465" s="163"/>
      <c r="BW465" s="163"/>
      <c r="BX465" s="163"/>
      <c r="BY465" s="163"/>
      <c r="BZ465" s="163"/>
    </row>
    <row r="466" spans="1:82" s="2" customFormat="1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9"/>
      <c r="CB466" s="9"/>
      <c r="CC466" s="9"/>
      <c r="CD466" s="9"/>
    </row>
    <row r="467" spans="1:79" ht="14.25" customHeight="1">
      <c r="A467" s="162" t="s">
        <v>146</v>
      </c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62"/>
      <c r="BR467" s="162"/>
      <c r="BS467" s="162"/>
      <c r="BT467" s="162"/>
      <c r="BU467" s="163">
        <f>BU214+BV226+BV256+BU234+BU241+BV270+BV284+BV294+BV305+BV322+BV336+BV363+BV376+BU465+BV349</f>
        <v>652017.96</v>
      </c>
      <c r="BV467" s="163"/>
      <c r="BW467" s="163"/>
      <c r="BX467" s="163"/>
      <c r="BY467" s="163"/>
      <c r="BZ467" s="163"/>
      <c r="CA467" s="163"/>
    </row>
    <row r="468" spans="1:82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5"/>
      <c r="BV468" s="5"/>
      <c r="BW468" s="5"/>
      <c r="BX468" s="5"/>
      <c r="BY468" s="5"/>
      <c r="BZ468" s="5"/>
      <c r="CA468" s="2"/>
      <c r="CB468" s="2"/>
      <c r="CC468" s="2"/>
      <c r="CD468" s="2"/>
    </row>
    <row r="469" spans="2:69" ht="12.75">
      <c r="B469" s="284" t="s">
        <v>120</v>
      </c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AU469" s="285" t="s">
        <v>129</v>
      </c>
      <c r="AV469" s="285"/>
      <c r="AW469" s="285"/>
      <c r="AX469" s="285"/>
      <c r="AY469" s="285"/>
      <c r="AZ469" s="285"/>
      <c r="BA469" s="285"/>
      <c r="BB469" s="285"/>
      <c r="BC469" s="285"/>
      <c r="BD469" s="285"/>
      <c r="BE469" s="285"/>
      <c r="BF469" s="285"/>
      <c r="BG469" s="285"/>
      <c r="BH469" s="285"/>
      <c r="BI469" s="285"/>
      <c r="BJ469" s="285"/>
      <c r="BK469" s="285"/>
      <c r="BL469" s="285"/>
      <c r="BM469" s="285"/>
      <c r="BN469" s="285"/>
      <c r="BO469" s="285"/>
      <c r="BP469" s="285"/>
      <c r="BQ469" s="285"/>
    </row>
    <row r="470" spans="47:69" ht="12.75">
      <c r="AU470" s="283" t="s">
        <v>121</v>
      </c>
      <c r="AV470" s="283"/>
      <c r="AW470" s="283"/>
      <c r="AX470" s="283"/>
      <c r="AY470" s="283"/>
      <c r="AZ470" s="283"/>
      <c r="BA470" s="283"/>
      <c r="BB470" s="283"/>
      <c r="BC470" s="283"/>
      <c r="BD470" s="283"/>
      <c r="BE470" s="283"/>
      <c r="BF470" s="283"/>
      <c r="BG470" s="283"/>
      <c r="BH470" s="283"/>
      <c r="BI470" s="283"/>
      <c r="BJ470" s="283"/>
      <c r="BK470" s="283"/>
      <c r="BL470" s="283"/>
      <c r="BM470" s="283"/>
      <c r="BN470" s="283"/>
      <c r="BO470" s="283"/>
      <c r="BP470" s="283"/>
      <c r="BQ470" s="283"/>
    </row>
    <row r="471" spans="1:82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5"/>
      <c r="BV471" s="5"/>
      <c r="BW471" s="5"/>
      <c r="BX471" s="5"/>
      <c r="BY471" s="5"/>
      <c r="BZ471" s="5"/>
      <c r="CA471" s="2"/>
      <c r="CB471" s="2"/>
      <c r="CC471" s="2"/>
      <c r="CD471" s="2"/>
    </row>
    <row r="472" spans="1:8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5"/>
      <c r="BV472" s="5"/>
      <c r="BW472" s="5"/>
      <c r="BX472" s="5"/>
      <c r="BY472" s="5"/>
      <c r="BZ472" s="5"/>
      <c r="CA472" s="2"/>
      <c r="CB472" s="2"/>
      <c r="CC472" s="2"/>
      <c r="CD472" s="2"/>
    </row>
    <row r="473" spans="1:82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5"/>
      <c r="BV473" s="5"/>
      <c r="BW473" s="5"/>
      <c r="BX473" s="5"/>
      <c r="BY473" s="5"/>
      <c r="BZ473" s="5"/>
      <c r="CA473" s="2"/>
      <c r="CB473" s="2"/>
      <c r="CC473" s="2"/>
      <c r="CD473" s="2"/>
    </row>
    <row r="474" spans="1:82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5"/>
      <c r="BV474" s="5"/>
      <c r="BW474" s="5"/>
      <c r="BX474" s="5"/>
      <c r="BY474" s="5"/>
      <c r="BZ474" s="5"/>
      <c r="CA474" s="2"/>
      <c r="CB474" s="2"/>
      <c r="CC474" s="2"/>
      <c r="CD474" s="2"/>
    </row>
    <row r="475" spans="1:82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5"/>
      <c r="BV475" s="5"/>
      <c r="BW475" s="5"/>
      <c r="BX475" s="5"/>
      <c r="BY475" s="5"/>
      <c r="BZ475" s="5"/>
      <c r="CA475" s="2"/>
      <c r="CB475" s="2"/>
      <c r="CC475" s="2"/>
      <c r="CD475" s="2"/>
    </row>
    <row r="476" spans="1:82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5"/>
      <c r="BV476" s="5"/>
      <c r="BW476" s="5"/>
      <c r="BX476" s="5"/>
      <c r="BY476" s="5"/>
      <c r="BZ476" s="5"/>
      <c r="CA476" s="2"/>
      <c r="CB476" s="2"/>
      <c r="CC476" s="2"/>
      <c r="CD476" s="2"/>
    </row>
  </sheetData>
  <sheetProtection/>
  <mergeCells count="2186">
    <mergeCell ref="BU67:BZ67"/>
    <mergeCell ref="A67:B67"/>
    <mergeCell ref="C67:AJ67"/>
    <mergeCell ref="AK67:AN67"/>
    <mergeCell ref="AP67:AT67"/>
    <mergeCell ref="AU67:BF67"/>
    <mergeCell ref="BG67:BT67"/>
    <mergeCell ref="A88:B88"/>
    <mergeCell ref="AK88:AN88"/>
    <mergeCell ref="AP88:AT88"/>
    <mergeCell ref="AU88:BF88"/>
    <mergeCell ref="BG88:BT88"/>
    <mergeCell ref="BU88:BZ88"/>
    <mergeCell ref="C88:AJ88"/>
    <mergeCell ref="A465:BT465"/>
    <mergeCell ref="BU465:BZ465"/>
    <mergeCell ref="R378:BN378"/>
    <mergeCell ref="BV462:CA462"/>
    <mergeCell ref="A463:AK463"/>
    <mergeCell ref="AL463:AO463"/>
    <mergeCell ref="AP463:AU463"/>
    <mergeCell ref="AV463:BG463"/>
    <mergeCell ref="BH463:BU463"/>
    <mergeCell ref="BV463:CA463"/>
    <mergeCell ref="A462:B462"/>
    <mergeCell ref="D462:AK462"/>
    <mergeCell ref="AL462:AO462"/>
    <mergeCell ref="AP462:AU462"/>
    <mergeCell ref="AV462:BG462"/>
    <mergeCell ref="BH462:BU462"/>
    <mergeCell ref="BV460:CA460"/>
    <mergeCell ref="A461:B461"/>
    <mergeCell ref="D461:AK461"/>
    <mergeCell ref="AL461:AO461"/>
    <mergeCell ref="AP461:AU461"/>
    <mergeCell ref="AV461:BG461"/>
    <mergeCell ref="BH461:BU461"/>
    <mergeCell ref="BV461:CA461"/>
    <mergeCell ref="A460:B460"/>
    <mergeCell ref="D460:AK460"/>
    <mergeCell ref="AL460:AO460"/>
    <mergeCell ref="AP460:AU460"/>
    <mergeCell ref="AV460:BG460"/>
    <mergeCell ref="BH460:BU460"/>
    <mergeCell ref="BV458:CA458"/>
    <mergeCell ref="A459:B459"/>
    <mergeCell ref="D459:AK459"/>
    <mergeCell ref="AL459:AO459"/>
    <mergeCell ref="AP459:AU459"/>
    <mergeCell ref="AV459:BG459"/>
    <mergeCell ref="BH459:BU459"/>
    <mergeCell ref="BV459:CA459"/>
    <mergeCell ref="A458:B458"/>
    <mergeCell ref="D458:AK458"/>
    <mergeCell ref="AL458:AO458"/>
    <mergeCell ref="AP458:AU458"/>
    <mergeCell ref="AV458:BG458"/>
    <mergeCell ref="BH458:BU458"/>
    <mergeCell ref="BV456:CA456"/>
    <mergeCell ref="A457:B457"/>
    <mergeCell ref="D457:AK457"/>
    <mergeCell ref="AL457:AO457"/>
    <mergeCell ref="AP457:AU457"/>
    <mergeCell ref="AV457:BG457"/>
    <mergeCell ref="BH457:BU457"/>
    <mergeCell ref="BV457:CA457"/>
    <mergeCell ref="A456:B456"/>
    <mergeCell ref="D456:AK456"/>
    <mergeCell ref="AL456:AO456"/>
    <mergeCell ref="AP456:AU456"/>
    <mergeCell ref="AV456:BG456"/>
    <mergeCell ref="BH456:BU456"/>
    <mergeCell ref="BV453:CA453"/>
    <mergeCell ref="A454:B454"/>
    <mergeCell ref="D454:CA454"/>
    <mergeCell ref="A455:B455"/>
    <mergeCell ref="D455:AK455"/>
    <mergeCell ref="AL455:AO455"/>
    <mergeCell ref="AP455:AU455"/>
    <mergeCell ref="AV455:BG455"/>
    <mergeCell ref="BH455:BU455"/>
    <mergeCell ref="BV455:CA455"/>
    <mergeCell ref="A453:B453"/>
    <mergeCell ref="D453:AK453"/>
    <mergeCell ref="AL453:AO453"/>
    <mergeCell ref="AP453:AU453"/>
    <mergeCell ref="AV453:BG453"/>
    <mergeCell ref="BH453:BU453"/>
    <mergeCell ref="BV445:CA445"/>
    <mergeCell ref="A447:BZ448"/>
    <mergeCell ref="A450:CB450"/>
    <mergeCell ref="A451:B452"/>
    <mergeCell ref="D451:AK452"/>
    <mergeCell ref="AL451:AO452"/>
    <mergeCell ref="AP451:AU452"/>
    <mergeCell ref="AV451:BG452"/>
    <mergeCell ref="BH451:BU452"/>
    <mergeCell ref="BV451:CA452"/>
    <mergeCell ref="A445:B445"/>
    <mergeCell ref="D445:AK445"/>
    <mergeCell ref="AL445:AO445"/>
    <mergeCell ref="AP445:AU445"/>
    <mergeCell ref="AV445:BG445"/>
    <mergeCell ref="BH445:BU445"/>
    <mergeCell ref="BV443:CA443"/>
    <mergeCell ref="A444:B444"/>
    <mergeCell ref="D444:AK444"/>
    <mergeCell ref="AL444:AO444"/>
    <mergeCell ref="AP444:AU444"/>
    <mergeCell ref="AV444:BG444"/>
    <mergeCell ref="BH444:BU444"/>
    <mergeCell ref="BV444:CA444"/>
    <mergeCell ref="A443:B443"/>
    <mergeCell ref="D443:AK443"/>
    <mergeCell ref="AL443:AO443"/>
    <mergeCell ref="AP443:AU443"/>
    <mergeCell ref="AV443:BG443"/>
    <mergeCell ref="BH443:BU443"/>
    <mergeCell ref="BV441:CA441"/>
    <mergeCell ref="A442:B442"/>
    <mergeCell ref="D442:AK442"/>
    <mergeCell ref="AL442:AO442"/>
    <mergeCell ref="AP442:AU442"/>
    <mergeCell ref="AV442:BG442"/>
    <mergeCell ref="BH442:BU442"/>
    <mergeCell ref="BV442:CA442"/>
    <mergeCell ref="A441:B441"/>
    <mergeCell ref="D441:AK441"/>
    <mergeCell ref="AL441:AO441"/>
    <mergeCell ref="AP441:AU441"/>
    <mergeCell ref="AV441:BG441"/>
    <mergeCell ref="BH441:BU441"/>
    <mergeCell ref="BV439:CA439"/>
    <mergeCell ref="A440:B440"/>
    <mergeCell ref="D440:AK440"/>
    <mergeCell ref="AL440:AO440"/>
    <mergeCell ref="AP440:AU440"/>
    <mergeCell ref="AV440:BG440"/>
    <mergeCell ref="BH440:BU440"/>
    <mergeCell ref="BV440:CA440"/>
    <mergeCell ref="A439:B439"/>
    <mergeCell ref="D439:AK439"/>
    <mergeCell ref="AL439:AO439"/>
    <mergeCell ref="AP439:AU439"/>
    <mergeCell ref="AV439:BG439"/>
    <mergeCell ref="BH439:BU439"/>
    <mergeCell ref="BV437:CA437"/>
    <mergeCell ref="A438:B438"/>
    <mergeCell ref="D438:AK438"/>
    <mergeCell ref="AL438:AO438"/>
    <mergeCell ref="AP438:AU438"/>
    <mergeCell ref="AV438:BG438"/>
    <mergeCell ref="BH438:BU438"/>
    <mergeCell ref="BV438:CA438"/>
    <mergeCell ref="A437:B437"/>
    <mergeCell ref="D437:AK437"/>
    <mergeCell ref="AL437:AO437"/>
    <mergeCell ref="AP437:AU437"/>
    <mergeCell ref="AV437:BG437"/>
    <mergeCell ref="BH437:BU437"/>
    <mergeCell ref="BV435:CA435"/>
    <mergeCell ref="A436:B436"/>
    <mergeCell ref="D436:AK436"/>
    <mergeCell ref="AL436:AO436"/>
    <mergeCell ref="AP436:AU436"/>
    <mergeCell ref="AV436:BG436"/>
    <mergeCell ref="BH436:BU436"/>
    <mergeCell ref="BV436:CA436"/>
    <mergeCell ref="A435:B435"/>
    <mergeCell ref="D435:AK435"/>
    <mergeCell ref="AL435:AO435"/>
    <mergeCell ref="AP435:AU435"/>
    <mergeCell ref="AV435:BG435"/>
    <mergeCell ref="BH435:BU435"/>
    <mergeCell ref="BV432:CA432"/>
    <mergeCell ref="A433:B433"/>
    <mergeCell ref="D433:CA433"/>
    <mergeCell ref="A434:B434"/>
    <mergeCell ref="D434:AK434"/>
    <mergeCell ref="AL434:AO434"/>
    <mergeCell ref="AP434:AU434"/>
    <mergeCell ref="AV434:BG434"/>
    <mergeCell ref="BH434:BU434"/>
    <mergeCell ref="BV434:CA434"/>
    <mergeCell ref="A432:B432"/>
    <mergeCell ref="D432:AK432"/>
    <mergeCell ref="AL432:AO432"/>
    <mergeCell ref="AP432:AU432"/>
    <mergeCell ref="AV432:BG432"/>
    <mergeCell ref="BH432:BU432"/>
    <mergeCell ref="A426:BZ427"/>
    <mergeCell ref="O429:BG429"/>
    <mergeCell ref="A430:B431"/>
    <mergeCell ref="D430:AK431"/>
    <mergeCell ref="AL430:AO431"/>
    <mergeCell ref="AP430:AU431"/>
    <mergeCell ref="AV430:BG431"/>
    <mergeCell ref="BH430:BU431"/>
    <mergeCell ref="BV430:CA431"/>
    <mergeCell ref="BV423:CA423"/>
    <mergeCell ref="A424:B424"/>
    <mergeCell ref="D424:AK424"/>
    <mergeCell ref="AL424:AO424"/>
    <mergeCell ref="AP424:AU424"/>
    <mergeCell ref="AV424:BG424"/>
    <mergeCell ref="BH424:BU424"/>
    <mergeCell ref="BV424:CA424"/>
    <mergeCell ref="A423:B423"/>
    <mergeCell ref="D423:AK423"/>
    <mergeCell ref="AL423:AO423"/>
    <mergeCell ref="AP423:AU423"/>
    <mergeCell ref="AV423:BG423"/>
    <mergeCell ref="BH423:BU423"/>
    <mergeCell ref="BV421:CA421"/>
    <mergeCell ref="A422:B422"/>
    <mergeCell ref="D422:AK422"/>
    <mergeCell ref="AL422:AO422"/>
    <mergeCell ref="AP422:AU422"/>
    <mergeCell ref="AV422:BG422"/>
    <mergeCell ref="BH422:BU422"/>
    <mergeCell ref="BV422:CA422"/>
    <mergeCell ref="A421:B421"/>
    <mergeCell ref="D421:AK421"/>
    <mergeCell ref="AL421:AO421"/>
    <mergeCell ref="AP421:AU421"/>
    <mergeCell ref="AV421:BG421"/>
    <mergeCell ref="BH421:BU421"/>
    <mergeCell ref="BV419:CA419"/>
    <mergeCell ref="A420:B420"/>
    <mergeCell ref="D420:AK420"/>
    <mergeCell ref="AL420:AO420"/>
    <mergeCell ref="AP420:AU420"/>
    <mergeCell ref="AV420:BG420"/>
    <mergeCell ref="BH420:BU420"/>
    <mergeCell ref="BV420:CA420"/>
    <mergeCell ref="A419:B419"/>
    <mergeCell ref="D419:AK419"/>
    <mergeCell ref="AL419:AO419"/>
    <mergeCell ref="AP419:AU419"/>
    <mergeCell ref="AV419:BG419"/>
    <mergeCell ref="BH419:BU419"/>
    <mergeCell ref="BV417:CA417"/>
    <mergeCell ref="A418:B418"/>
    <mergeCell ref="D418:AK418"/>
    <mergeCell ref="AL418:AO418"/>
    <mergeCell ref="AP418:AU418"/>
    <mergeCell ref="AV418:BG418"/>
    <mergeCell ref="BH418:BU418"/>
    <mergeCell ref="BV418:CA418"/>
    <mergeCell ref="A417:B417"/>
    <mergeCell ref="D417:AK417"/>
    <mergeCell ref="AL417:AO417"/>
    <mergeCell ref="AP417:AU417"/>
    <mergeCell ref="AV417:BG417"/>
    <mergeCell ref="BH417:BU417"/>
    <mergeCell ref="BV415:CA415"/>
    <mergeCell ref="A416:B416"/>
    <mergeCell ref="D416:AK416"/>
    <mergeCell ref="AL416:AO416"/>
    <mergeCell ref="AP416:AU416"/>
    <mergeCell ref="AV416:BG416"/>
    <mergeCell ref="BH416:BU416"/>
    <mergeCell ref="BV416:CA416"/>
    <mergeCell ref="A415:B415"/>
    <mergeCell ref="D415:AK415"/>
    <mergeCell ref="AL415:AO415"/>
    <mergeCell ref="AP415:AU415"/>
    <mergeCell ref="AV415:BG415"/>
    <mergeCell ref="BH415:BU415"/>
    <mergeCell ref="BV413:CA413"/>
    <mergeCell ref="A414:B414"/>
    <mergeCell ref="D414:AK414"/>
    <mergeCell ref="AL414:AO414"/>
    <mergeCell ref="AP414:AU414"/>
    <mergeCell ref="AV414:BG414"/>
    <mergeCell ref="BH414:BU414"/>
    <mergeCell ref="BV414:CA414"/>
    <mergeCell ref="A413:B413"/>
    <mergeCell ref="D413:AK413"/>
    <mergeCell ref="AL413:AO413"/>
    <mergeCell ref="AP413:AU413"/>
    <mergeCell ref="AV413:BG413"/>
    <mergeCell ref="BH413:BU413"/>
    <mergeCell ref="BV411:CA411"/>
    <mergeCell ref="A412:B412"/>
    <mergeCell ref="D412:AK412"/>
    <mergeCell ref="AL412:AO412"/>
    <mergeCell ref="AP412:AU412"/>
    <mergeCell ref="AV412:BG412"/>
    <mergeCell ref="BH412:BU412"/>
    <mergeCell ref="BV412:CA412"/>
    <mergeCell ref="A411:B411"/>
    <mergeCell ref="D411:AK411"/>
    <mergeCell ref="AL411:AO411"/>
    <mergeCell ref="AP411:AU411"/>
    <mergeCell ref="AV411:BG411"/>
    <mergeCell ref="BH411:BU411"/>
    <mergeCell ref="BV409:CA409"/>
    <mergeCell ref="A410:B410"/>
    <mergeCell ref="D410:AK410"/>
    <mergeCell ref="AL410:AO410"/>
    <mergeCell ref="AP410:AU410"/>
    <mergeCell ref="AV410:BG410"/>
    <mergeCell ref="BH410:BU410"/>
    <mergeCell ref="BV410:CA410"/>
    <mergeCell ref="A409:B409"/>
    <mergeCell ref="D409:AK409"/>
    <mergeCell ref="AL409:AO409"/>
    <mergeCell ref="AP409:AU409"/>
    <mergeCell ref="AV409:BG409"/>
    <mergeCell ref="BH409:BU409"/>
    <mergeCell ref="BV407:CA407"/>
    <mergeCell ref="A408:B408"/>
    <mergeCell ref="D408:AK408"/>
    <mergeCell ref="AL408:AO408"/>
    <mergeCell ref="AP408:AU408"/>
    <mergeCell ref="AV408:BG408"/>
    <mergeCell ref="BH408:BU408"/>
    <mergeCell ref="BV408:CA408"/>
    <mergeCell ref="A407:B407"/>
    <mergeCell ref="D407:AK407"/>
    <mergeCell ref="AL407:AO407"/>
    <mergeCell ref="AP407:AU407"/>
    <mergeCell ref="AV407:BG407"/>
    <mergeCell ref="BH407:BU407"/>
    <mergeCell ref="BV405:CA405"/>
    <mergeCell ref="A406:B406"/>
    <mergeCell ref="D406:AK406"/>
    <mergeCell ref="AL406:AO406"/>
    <mergeCell ref="AP406:AU406"/>
    <mergeCell ref="AV406:BG406"/>
    <mergeCell ref="BH406:BU406"/>
    <mergeCell ref="BV406:CA406"/>
    <mergeCell ref="A405:B405"/>
    <mergeCell ref="D405:AK405"/>
    <mergeCell ref="AL405:AO405"/>
    <mergeCell ref="AP405:AU405"/>
    <mergeCell ref="AV405:BG405"/>
    <mergeCell ref="BH405:BU405"/>
    <mergeCell ref="BV402:CA402"/>
    <mergeCell ref="A403:B403"/>
    <mergeCell ref="D403:CA403"/>
    <mergeCell ref="A404:B404"/>
    <mergeCell ref="D404:AK404"/>
    <mergeCell ref="AL404:AO404"/>
    <mergeCell ref="AP404:AU404"/>
    <mergeCell ref="AV404:BG404"/>
    <mergeCell ref="BH404:BU404"/>
    <mergeCell ref="BV404:CA404"/>
    <mergeCell ref="A402:B402"/>
    <mergeCell ref="D402:AK402"/>
    <mergeCell ref="AL402:AO402"/>
    <mergeCell ref="AP402:AU402"/>
    <mergeCell ref="AV402:BG402"/>
    <mergeCell ref="BH402:BU402"/>
    <mergeCell ref="BV394:CA394"/>
    <mergeCell ref="A396:BZ397"/>
    <mergeCell ref="O399:BG399"/>
    <mergeCell ref="A400:B401"/>
    <mergeCell ref="D400:AK401"/>
    <mergeCell ref="AL400:AO401"/>
    <mergeCell ref="AP400:AU401"/>
    <mergeCell ref="AV400:BG401"/>
    <mergeCell ref="BH400:BU401"/>
    <mergeCell ref="BV400:CA401"/>
    <mergeCell ref="A394:B394"/>
    <mergeCell ref="D394:AK394"/>
    <mergeCell ref="AL394:AO394"/>
    <mergeCell ref="AP394:AU394"/>
    <mergeCell ref="AV394:BG394"/>
    <mergeCell ref="BH394:BU394"/>
    <mergeCell ref="BV392:CA392"/>
    <mergeCell ref="A393:B393"/>
    <mergeCell ref="D393:AK393"/>
    <mergeCell ref="AL393:AO393"/>
    <mergeCell ref="AP393:AU393"/>
    <mergeCell ref="AV393:BG393"/>
    <mergeCell ref="BH393:BU393"/>
    <mergeCell ref="BV393:CA393"/>
    <mergeCell ref="A392:B392"/>
    <mergeCell ref="D392:AK392"/>
    <mergeCell ref="AL392:AO392"/>
    <mergeCell ref="AP392:AU392"/>
    <mergeCell ref="AV392:BG392"/>
    <mergeCell ref="BH392:BU392"/>
    <mergeCell ref="BV390:CA390"/>
    <mergeCell ref="A391:B391"/>
    <mergeCell ref="D391:AK391"/>
    <mergeCell ref="AL391:AO391"/>
    <mergeCell ref="AP391:AU391"/>
    <mergeCell ref="AV391:BG391"/>
    <mergeCell ref="BH391:BU391"/>
    <mergeCell ref="BV391:CA391"/>
    <mergeCell ref="A390:B390"/>
    <mergeCell ref="D390:AK390"/>
    <mergeCell ref="AL390:AO390"/>
    <mergeCell ref="AP390:AU390"/>
    <mergeCell ref="AV390:BG390"/>
    <mergeCell ref="BH390:BU390"/>
    <mergeCell ref="BV388:CA388"/>
    <mergeCell ref="A389:B389"/>
    <mergeCell ref="D389:AK389"/>
    <mergeCell ref="AL389:AO389"/>
    <mergeCell ref="AP389:AU389"/>
    <mergeCell ref="AV389:BG389"/>
    <mergeCell ref="BH389:BU389"/>
    <mergeCell ref="BV389:CA389"/>
    <mergeCell ref="A388:B388"/>
    <mergeCell ref="D388:AK388"/>
    <mergeCell ref="AL388:AO388"/>
    <mergeCell ref="AP388:AU388"/>
    <mergeCell ref="AV388:BG388"/>
    <mergeCell ref="BH388:BU388"/>
    <mergeCell ref="BV385:CA385"/>
    <mergeCell ref="A386:B386"/>
    <mergeCell ref="D386:CA386"/>
    <mergeCell ref="A387:B387"/>
    <mergeCell ref="D387:AK387"/>
    <mergeCell ref="AL387:AO387"/>
    <mergeCell ref="AP387:AU387"/>
    <mergeCell ref="AV387:BG387"/>
    <mergeCell ref="BH387:BU387"/>
    <mergeCell ref="BV387:CA387"/>
    <mergeCell ref="A385:B385"/>
    <mergeCell ref="D385:AK385"/>
    <mergeCell ref="AL385:AO385"/>
    <mergeCell ref="AP385:AU385"/>
    <mergeCell ref="AV385:BG385"/>
    <mergeCell ref="BH385:BU385"/>
    <mergeCell ref="A380:CA380"/>
    <mergeCell ref="A382:CB382"/>
    <mergeCell ref="A383:B384"/>
    <mergeCell ref="D383:AK384"/>
    <mergeCell ref="AL383:AO384"/>
    <mergeCell ref="AP383:AU384"/>
    <mergeCell ref="AV383:BG384"/>
    <mergeCell ref="BH383:BU384"/>
    <mergeCell ref="BV383:CA384"/>
    <mergeCell ref="BV363:CA363"/>
    <mergeCell ref="A363:B363"/>
    <mergeCell ref="D363:AK363"/>
    <mergeCell ref="AL363:AO363"/>
    <mergeCell ref="AP363:AU363"/>
    <mergeCell ref="AV363:BG363"/>
    <mergeCell ref="BH363:BU363"/>
    <mergeCell ref="BV361:CA361"/>
    <mergeCell ref="A362:B362"/>
    <mergeCell ref="D362:AK362"/>
    <mergeCell ref="AL362:AO362"/>
    <mergeCell ref="AP362:AU362"/>
    <mergeCell ref="AV362:BG362"/>
    <mergeCell ref="BH362:BU362"/>
    <mergeCell ref="BV362:CA362"/>
    <mergeCell ref="A361:B361"/>
    <mergeCell ref="D361:AK361"/>
    <mergeCell ref="AL361:AO361"/>
    <mergeCell ref="AP361:AU361"/>
    <mergeCell ref="AV361:BG361"/>
    <mergeCell ref="BH361:BU361"/>
    <mergeCell ref="BV359:CA359"/>
    <mergeCell ref="A360:B360"/>
    <mergeCell ref="D360:AK360"/>
    <mergeCell ref="AL360:AO360"/>
    <mergeCell ref="AP360:AU360"/>
    <mergeCell ref="AV360:BG360"/>
    <mergeCell ref="BH360:BU360"/>
    <mergeCell ref="BV360:CA360"/>
    <mergeCell ref="A359:B359"/>
    <mergeCell ref="D359:AK359"/>
    <mergeCell ref="AL359:AO359"/>
    <mergeCell ref="AP359:AU359"/>
    <mergeCell ref="AV359:BG359"/>
    <mergeCell ref="BH359:BU359"/>
    <mergeCell ref="A357:B357"/>
    <mergeCell ref="D357:CA357"/>
    <mergeCell ref="A358:B358"/>
    <mergeCell ref="D358:AK358"/>
    <mergeCell ref="AL358:AO358"/>
    <mergeCell ref="AP358:AU358"/>
    <mergeCell ref="AV358:BG358"/>
    <mergeCell ref="BH358:BU358"/>
    <mergeCell ref="BV358:CA358"/>
    <mergeCell ref="BV355:CA355"/>
    <mergeCell ref="A356:B356"/>
    <mergeCell ref="D356:AK356"/>
    <mergeCell ref="AL356:AO356"/>
    <mergeCell ref="AP356:AU356"/>
    <mergeCell ref="AV356:BG356"/>
    <mergeCell ref="BH356:BU356"/>
    <mergeCell ref="BV356:CA356"/>
    <mergeCell ref="A355:B355"/>
    <mergeCell ref="D355:AK355"/>
    <mergeCell ref="AL355:AO355"/>
    <mergeCell ref="AP355:AU355"/>
    <mergeCell ref="AV355:BG355"/>
    <mergeCell ref="BH355:BU355"/>
    <mergeCell ref="A351:CA351"/>
    <mergeCell ref="A353:B354"/>
    <mergeCell ref="D353:AK354"/>
    <mergeCell ref="AL353:AO354"/>
    <mergeCell ref="AP353:AU354"/>
    <mergeCell ref="AV353:BG354"/>
    <mergeCell ref="BH353:BU354"/>
    <mergeCell ref="BV353:CA354"/>
    <mergeCell ref="BV375:CA375"/>
    <mergeCell ref="A376:B376"/>
    <mergeCell ref="D376:AK376"/>
    <mergeCell ref="AL376:AO376"/>
    <mergeCell ref="AP376:AU376"/>
    <mergeCell ref="AV376:BG376"/>
    <mergeCell ref="BH376:BU376"/>
    <mergeCell ref="BV376:CA376"/>
    <mergeCell ref="A375:B375"/>
    <mergeCell ref="D375:AK375"/>
    <mergeCell ref="AL375:AO375"/>
    <mergeCell ref="AP375:AU375"/>
    <mergeCell ref="AV375:BG375"/>
    <mergeCell ref="BH375:BU375"/>
    <mergeCell ref="BV373:CA373"/>
    <mergeCell ref="A374:B374"/>
    <mergeCell ref="D374:AK374"/>
    <mergeCell ref="AL374:AO374"/>
    <mergeCell ref="AP374:AU374"/>
    <mergeCell ref="AV374:BG374"/>
    <mergeCell ref="BH374:BU374"/>
    <mergeCell ref="BV374:CA374"/>
    <mergeCell ref="A373:B373"/>
    <mergeCell ref="D373:AK373"/>
    <mergeCell ref="AL373:AO373"/>
    <mergeCell ref="AP373:AU373"/>
    <mergeCell ref="AV373:BG373"/>
    <mergeCell ref="BH373:BU373"/>
    <mergeCell ref="BV371:CA371"/>
    <mergeCell ref="A372:B372"/>
    <mergeCell ref="D372:AK372"/>
    <mergeCell ref="AL372:AO372"/>
    <mergeCell ref="AP372:AU372"/>
    <mergeCell ref="AV372:BG372"/>
    <mergeCell ref="BH372:BU372"/>
    <mergeCell ref="BV372:CA372"/>
    <mergeCell ref="A371:B371"/>
    <mergeCell ref="D371:AK371"/>
    <mergeCell ref="AL371:AO371"/>
    <mergeCell ref="AP371:AU371"/>
    <mergeCell ref="AV371:BG371"/>
    <mergeCell ref="BH371:BU371"/>
    <mergeCell ref="BV369:CA369"/>
    <mergeCell ref="A370:B370"/>
    <mergeCell ref="D370:AK370"/>
    <mergeCell ref="AL370:AO370"/>
    <mergeCell ref="AP370:AU370"/>
    <mergeCell ref="AV370:BG370"/>
    <mergeCell ref="BH370:BU370"/>
    <mergeCell ref="BV370:CA370"/>
    <mergeCell ref="A369:B369"/>
    <mergeCell ref="D369:AK369"/>
    <mergeCell ref="AL369:AO369"/>
    <mergeCell ref="AP369:AU369"/>
    <mergeCell ref="AV369:BG369"/>
    <mergeCell ref="BH369:BU369"/>
    <mergeCell ref="BV336:CA336"/>
    <mergeCell ref="A365:CA365"/>
    <mergeCell ref="T366:AW366"/>
    <mergeCell ref="A367:B368"/>
    <mergeCell ref="D367:AK368"/>
    <mergeCell ref="AL367:AO368"/>
    <mergeCell ref="AP367:AU368"/>
    <mergeCell ref="AV367:BG368"/>
    <mergeCell ref="BH367:BU368"/>
    <mergeCell ref="BV367:CA368"/>
    <mergeCell ref="A336:B336"/>
    <mergeCell ref="D336:AK336"/>
    <mergeCell ref="AL336:AO336"/>
    <mergeCell ref="AP336:AU336"/>
    <mergeCell ref="AV336:BG336"/>
    <mergeCell ref="BH336:BU336"/>
    <mergeCell ref="BV334:CA334"/>
    <mergeCell ref="A335:B335"/>
    <mergeCell ref="D335:AK335"/>
    <mergeCell ref="AL335:AO335"/>
    <mergeCell ref="AP335:AU335"/>
    <mergeCell ref="AV335:BG335"/>
    <mergeCell ref="BH335:BU335"/>
    <mergeCell ref="BV335:CA335"/>
    <mergeCell ref="A334:B334"/>
    <mergeCell ref="D334:AK334"/>
    <mergeCell ref="AL334:AO334"/>
    <mergeCell ref="AP334:AU334"/>
    <mergeCell ref="AV334:BG334"/>
    <mergeCell ref="BH334:BU334"/>
    <mergeCell ref="BV332:CA332"/>
    <mergeCell ref="A333:B333"/>
    <mergeCell ref="D333:AK333"/>
    <mergeCell ref="AL333:AO333"/>
    <mergeCell ref="AP333:AU333"/>
    <mergeCell ref="AV333:BG333"/>
    <mergeCell ref="BH333:BU333"/>
    <mergeCell ref="BV333:CA333"/>
    <mergeCell ref="A332:B332"/>
    <mergeCell ref="D332:AK332"/>
    <mergeCell ref="AL332:AO332"/>
    <mergeCell ref="AP332:AU332"/>
    <mergeCell ref="AV332:BG332"/>
    <mergeCell ref="BH332:BU332"/>
    <mergeCell ref="A330:B330"/>
    <mergeCell ref="D330:CA330"/>
    <mergeCell ref="A331:B331"/>
    <mergeCell ref="D331:AK331"/>
    <mergeCell ref="AL331:AO331"/>
    <mergeCell ref="AP331:AU331"/>
    <mergeCell ref="AV331:BG331"/>
    <mergeCell ref="BH331:BU331"/>
    <mergeCell ref="BV331:CA331"/>
    <mergeCell ref="BV328:CA328"/>
    <mergeCell ref="A329:B329"/>
    <mergeCell ref="D329:AK329"/>
    <mergeCell ref="AL329:AO329"/>
    <mergeCell ref="AP329:AU329"/>
    <mergeCell ref="AV329:BG329"/>
    <mergeCell ref="BH329:BU329"/>
    <mergeCell ref="BV329:CA329"/>
    <mergeCell ref="A328:B328"/>
    <mergeCell ref="D328:AK328"/>
    <mergeCell ref="AL328:AO328"/>
    <mergeCell ref="AP328:AU328"/>
    <mergeCell ref="AV328:BG328"/>
    <mergeCell ref="BH328:BU328"/>
    <mergeCell ref="A324:CA324"/>
    <mergeCell ref="A326:B327"/>
    <mergeCell ref="D326:AK327"/>
    <mergeCell ref="AL326:AO327"/>
    <mergeCell ref="AP326:AU327"/>
    <mergeCell ref="AV326:BG327"/>
    <mergeCell ref="BH326:BU327"/>
    <mergeCell ref="BV326:CA327"/>
    <mergeCell ref="BV305:CA305"/>
    <mergeCell ref="A305:B305"/>
    <mergeCell ref="D305:AK305"/>
    <mergeCell ref="AL305:AO305"/>
    <mergeCell ref="AP305:AU305"/>
    <mergeCell ref="AV305:BG305"/>
    <mergeCell ref="BH305:BU305"/>
    <mergeCell ref="AV309:BG310"/>
    <mergeCell ref="BH303:BU303"/>
    <mergeCell ref="BV303:CA303"/>
    <mergeCell ref="A304:B304"/>
    <mergeCell ref="D304:AK304"/>
    <mergeCell ref="AL304:AO304"/>
    <mergeCell ref="AP304:AU304"/>
    <mergeCell ref="AV304:BG304"/>
    <mergeCell ref="BH304:BU304"/>
    <mergeCell ref="BV304:CA304"/>
    <mergeCell ref="A302:B302"/>
    <mergeCell ref="D302:AK302"/>
    <mergeCell ref="AL302:AO302"/>
    <mergeCell ref="BH302:BU302"/>
    <mergeCell ref="BV302:CA302"/>
    <mergeCell ref="A303:B303"/>
    <mergeCell ref="D303:AK303"/>
    <mergeCell ref="AL303:AO303"/>
    <mergeCell ref="AP303:AU303"/>
    <mergeCell ref="AV303:BG303"/>
    <mergeCell ref="BV300:CA300"/>
    <mergeCell ref="A301:B301"/>
    <mergeCell ref="D301:AK301"/>
    <mergeCell ref="AL301:AO301"/>
    <mergeCell ref="AP301:AU301"/>
    <mergeCell ref="AV301:BG301"/>
    <mergeCell ref="BH301:BU301"/>
    <mergeCell ref="BV301:CA301"/>
    <mergeCell ref="A300:B300"/>
    <mergeCell ref="D300:AK300"/>
    <mergeCell ref="AL300:AO300"/>
    <mergeCell ref="AP300:AU300"/>
    <mergeCell ref="AV300:BG300"/>
    <mergeCell ref="BH300:BU300"/>
    <mergeCell ref="A296:CA296"/>
    <mergeCell ref="A297:CA297"/>
    <mergeCell ref="A298:B299"/>
    <mergeCell ref="D298:AK299"/>
    <mergeCell ref="AL298:AO299"/>
    <mergeCell ref="AP298:AU299"/>
    <mergeCell ref="AV298:BG299"/>
    <mergeCell ref="BH298:BU299"/>
    <mergeCell ref="BV298:CA299"/>
    <mergeCell ref="BH293:BU293"/>
    <mergeCell ref="BV293:CA293"/>
    <mergeCell ref="A294:B294"/>
    <mergeCell ref="D294:AK294"/>
    <mergeCell ref="AL294:AO294"/>
    <mergeCell ref="AP294:AU294"/>
    <mergeCell ref="AV294:BG294"/>
    <mergeCell ref="BH294:BU294"/>
    <mergeCell ref="BV294:CA294"/>
    <mergeCell ref="A292:B292"/>
    <mergeCell ref="D292:AK292"/>
    <mergeCell ref="AL292:AO292"/>
    <mergeCell ref="BH292:BU292"/>
    <mergeCell ref="BV292:CA292"/>
    <mergeCell ref="A293:B293"/>
    <mergeCell ref="D293:AK293"/>
    <mergeCell ref="AL293:AO293"/>
    <mergeCell ref="AP293:AU293"/>
    <mergeCell ref="AV293:BG293"/>
    <mergeCell ref="BV290:CA290"/>
    <mergeCell ref="A291:B291"/>
    <mergeCell ref="D291:AK291"/>
    <mergeCell ref="AL291:AO291"/>
    <mergeCell ref="AP291:AU291"/>
    <mergeCell ref="AV291:BG291"/>
    <mergeCell ref="BH291:BU291"/>
    <mergeCell ref="BV291:CA291"/>
    <mergeCell ref="A290:B290"/>
    <mergeCell ref="D290:AK290"/>
    <mergeCell ref="AL290:AO290"/>
    <mergeCell ref="AP290:AU290"/>
    <mergeCell ref="AV290:BG290"/>
    <mergeCell ref="BH290:BU290"/>
    <mergeCell ref="A286:CA286"/>
    <mergeCell ref="T287:BE287"/>
    <mergeCell ref="A288:B289"/>
    <mergeCell ref="D288:AK289"/>
    <mergeCell ref="AL288:AO289"/>
    <mergeCell ref="AP288:AU289"/>
    <mergeCell ref="AV288:BG289"/>
    <mergeCell ref="BH288:BU289"/>
    <mergeCell ref="BV288:CA289"/>
    <mergeCell ref="BV284:CA284"/>
    <mergeCell ref="A284:B284"/>
    <mergeCell ref="D284:AK284"/>
    <mergeCell ref="AL284:AO284"/>
    <mergeCell ref="AP284:AU284"/>
    <mergeCell ref="AV284:BG284"/>
    <mergeCell ref="BH284:BU284"/>
    <mergeCell ref="BV282:CA282"/>
    <mergeCell ref="A283:B283"/>
    <mergeCell ref="D283:AK283"/>
    <mergeCell ref="AL283:AO283"/>
    <mergeCell ref="AP283:AU283"/>
    <mergeCell ref="AV283:BG283"/>
    <mergeCell ref="BH283:BU283"/>
    <mergeCell ref="BV283:CA283"/>
    <mergeCell ref="A282:B282"/>
    <mergeCell ref="D282:AK282"/>
    <mergeCell ref="AL282:AO282"/>
    <mergeCell ref="AP282:AU282"/>
    <mergeCell ref="AV282:BG282"/>
    <mergeCell ref="BH282:BU282"/>
    <mergeCell ref="BV280:CA280"/>
    <mergeCell ref="A281:B281"/>
    <mergeCell ref="D281:AK281"/>
    <mergeCell ref="AL281:AO281"/>
    <mergeCell ref="AP281:AU281"/>
    <mergeCell ref="AV281:BG281"/>
    <mergeCell ref="BH281:BU281"/>
    <mergeCell ref="BV281:CA281"/>
    <mergeCell ref="A280:B280"/>
    <mergeCell ref="D280:AK280"/>
    <mergeCell ref="AL280:AO280"/>
    <mergeCell ref="AP280:AU280"/>
    <mergeCell ref="AV280:BG280"/>
    <mergeCell ref="BH280:BU280"/>
    <mergeCell ref="A278:B278"/>
    <mergeCell ref="D278:CA278"/>
    <mergeCell ref="A279:B279"/>
    <mergeCell ref="D279:AK279"/>
    <mergeCell ref="AL279:AO279"/>
    <mergeCell ref="AP279:AU279"/>
    <mergeCell ref="AV279:BG279"/>
    <mergeCell ref="BH279:BU279"/>
    <mergeCell ref="BV279:CA279"/>
    <mergeCell ref="BV276:CA276"/>
    <mergeCell ref="A277:B277"/>
    <mergeCell ref="D277:AK277"/>
    <mergeCell ref="AL277:AO277"/>
    <mergeCell ref="AP277:AU277"/>
    <mergeCell ref="AV277:BG277"/>
    <mergeCell ref="BH277:BU277"/>
    <mergeCell ref="BV277:CA277"/>
    <mergeCell ref="A276:B276"/>
    <mergeCell ref="D276:AK276"/>
    <mergeCell ref="AL276:AO276"/>
    <mergeCell ref="AP276:AU276"/>
    <mergeCell ref="AV276:BG276"/>
    <mergeCell ref="BH276:BU276"/>
    <mergeCell ref="A272:CA272"/>
    <mergeCell ref="A274:B275"/>
    <mergeCell ref="D274:AK275"/>
    <mergeCell ref="AL274:AO275"/>
    <mergeCell ref="AP274:AU275"/>
    <mergeCell ref="AV274:BG275"/>
    <mergeCell ref="BH274:BU275"/>
    <mergeCell ref="BV274:CA275"/>
    <mergeCell ref="C79:AJ79"/>
    <mergeCell ref="AK79:AN79"/>
    <mergeCell ref="AO79:AT79"/>
    <mergeCell ref="AU79:BF79"/>
    <mergeCell ref="BG79:BT79"/>
    <mergeCell ref="BV270:CA270"/>
    <mergeCell ref="BV268:CA268"/>
    <mergeCell ref="BV269:CA269"/>
    <mergeCell ref="BV266:CA266"/>
    <mergeCell ref="BV267:CA267"/>
    <mergeCell ref="A270:B270"/>
    <mergeCell ref="D270:AK270"/>
    <mergeCell ref="AL270:AO270"/>
    <mergeCell ref="AP270:AU270"/>
    <mergeCell ref="AV270:BG270"/>
    <mergeCell ref="BH270:BU270"/>
    <mergeCell ref="A269:B269"/>
    <mergeCell ref="D269:AK269"/>
    <mergeCell ref="AL269:AO269"/>
    <mergeCell ref="AP269:AU269"/>
    <mergeCell ref="AV269:BG269"/>
    <mergeCell ref="BH269:BU269"/>
    <mergeCell ref="A268:B268"/>
    <mergeCell ref="D268:AK268"/>
    <mergeCell ref="AL268:AO268"/>
    <mergeCell ref="AP268:AU268"/>
    <mergeCell ref="AV268:BG268"/>
    <mergeCell ref="BH268:BU268"/>
    <mergeCell ref="A267:B267"/>
    <mergeCell ref="D267:AK267"/>
    <mergeCell ref="AL267:AO267"/>
    <mergeCell ref="AP267:AU267"/>
    <mergeCell ref="AV267:BG267"/>
    <mergeCell ref="BH267:BU267"/>
    <mergeCell ref="A266:B266"/>
    <mergeCell ref="D266:AK266"/>
    <mergeCell ref="AL266:AO266"/>
    <mergeCell ref="AP266:AU266"/>
    <mergeCell ref="AV266:BG266"/>
    <mergeCell ref="BH266:BU266"/>
    <mergeCell ref="BV263:CA263"/>
    <mergeCell ref="A264:B264"/>
    <mergeCell ref="D264:CA264"/>
    <mergeCell ref="A265:B265"/>
    <mergeCell ref="D265:AK265"/>
    <mergeCell ref="AL265:AO265"/>
    <mergeCell ref="AP265:AU265"/>
    <mergeCell ref="AV265:BG265"/>
    <mergeCell ref="BH265:BU265"/>
    <mergeCell ref="BV265:CA265"/>
    <mergeCell ref="A263:B263"/>
    <mergeCell ref="D263:AK263"/>
    <mergeCell ref="AL263:AO263"/>
    <mergeCell ref="AP263:AU263"/>
    <mergeCell ref="AV263:BG263"/>
    <mergeCell ref="BH263:BU263"/>
    <mergeCell ref="BV260:CA261"/>
    <mergeCell ref="A262:B262"/>
    <mergeCell ref="D262:AK262"/>
    <mergeCell ref="AL262:AO262"/>
    <mergeCell ref="AP262:AU262"/>
    <mergeCell ref="AV262:BG262"/>
    <mergeCell ref="BH262:BU262"/>
    <mergeCell ref="BV262:CA262"/>
    <mergeCell ref="A260:B261"/>
    <mergeCell ref="D260:AK261"/>
    <mergeCell ref="AL260:AO261"/>
    <mergeCell ref="AP260:AU261"/>
    <mergeCell ref="AV260:BG261"/>
    <mergeCell ref="BH260:BU261"/>
    <mergeCell ref="A213:B213"/>
    <mergeCell ref="C213:AO213"/>
    <mergeCell ref="AP213:AS213"/>
    <mergeCell ref="AT213:BF213"/>
    <mergeCell ref="BG213:BT213"/>
    <mergeCell ref="BU213:BZ213"/>
    <mergeCell ref="CA209:CA210"/>
    <mergeCell ref="CB209:CB210"/>
    <mergeCell ref="A212:B212"/>
    <mergeCell ref="C212:AO212"/>
    <mergeCell ref="AP212:AS212"/>
    <mergeCell ref="AT212:BF212"/>
    <mergeCell ref="BU212:BZ212"/>
    <mergeCell ref="CC209:CC210"/>
    <mergeCell ref="CD209:CD210"/>
    <mergeCell ref="A211:B211"/>
    <mergeCell ref="C211:AO211"/>
    <mergeCell ref="AP211:AS211"/>
    <mergeCell ref="AT211:BF211"/>
    <mergeCell ref="BG211:BT211"/>
    <mergeCell ref="BU211:BZ211"/>
    <mergeCell ref="A209:B210"/>
    <mergeCell ref="C209:AO210"/>
    <mergeCell ref="A10:B10"/>
    <mergeCell ref="C10:AO10"/>
    <mergeCell ref="AP10:AS10"/>
    <mergeCell ref="AT10:BF10"/>
    <mergeCell ref="A208:BZ208"/>
    <mergeCell ref="AP209:AS210"/>
    <mergeCell ref="AT209:BF210"/>
    <mergeCell ref="BG209:BT210"/>
    <mergeCell ref="BU209:BZ210"/>
    <mergeCell ref="BU87:BZ87"/>
    <mergeCell ref="A7:B7"/>
    <mergeCell ref="C7:AO7"/>
    <mergeCell ref="AP7:AS7"/>
    <mergeCell ref="AT7:BF7"/>
    <mergeCell ref="BG10:BT10"/>
    <mergeCell ref="BU10:BZ10"/>
    <mergeCell ref="A8:B8"/>
    <mergeCell ref="C8:AO8"/>
    <mergeCell ref="AP8:AS8"/>
    <mergeCell ref="AT8:BF8"/>
    <mergeCell ref="BG205:BT205"/>
    <mergeCell ref="BU7:BZ7"/>
    <mergeCell ref="C27:AO27"/>
    <mergeCell ref="AP27:AS27"/>
    <mergeCell ref="C64:AJ64"/>
    <mergeCell ref="BG26:BT26"/>
    <mergeCell ref="BG8:BT8"/>
    <mergeCell ref="BU8:BZ8"/>
    <mergeCell ref="BU34:BZ34"/>
    <mergeCell ref="AP26:AS26"/>
    <mergeCell ref="AU470:BQ470"/>
    <mergeCell ref="BU141:BZ141"/>
    <mergeCell ref="BG145:BT145"/>
    <mergeCell ref="BU144:BZ144"/>
    <mergeCell ref="BU153:BZ153"/>
    <mergeCell ref="B469:P469"/>
    <mergeCell ref="AU469:BQ469"/>
    <mergeCell ref="C202:AJ202"/>
    <mergeCell ref="A201:B201"/>
    <mergeCell ref="C201:AJ201"/>
    <mergeCell ref="C120:AJ120"/>
    <mergeCell ref="BU214:BZ214"/>
    <mergeCell ref="AU137:BF137"/>
    <mergeCell ref="AU135:BF135"/>
    <mergeCell ref="AO131:AT131"/>
    <mergeCell ref="AU131:BF131"/>
    <mergeCell ref="BG212:BT212"/>
    <mergeCell ref="A214:BT214"/>
    <mergeCell ref="AO205:AT205"/>
    <mergeCell ref="AU205:BF205"/>
    <mergeCell ref="BG120:BT120"/>
    <mergeCell ref="A98:BZ98"/>
    <mergeCell ref="A101:B101"/>
    <mergeCell ref="BU133:BZ133"/>
    <mergeCell ref="BU130:BZ130"/>
    <mergeCell ref="A111:B111"/>
    <mergeCell ref="AO106:AT107"/>
    <mergeCell ref="AK108:AN108"/>
    <mergeCell ref="BU120:BZ120"/>
    <mergeCell ref="A120:B120"/>
    <mergeCell ref="AO142:AT142"/>
    <mergeCell ref="AU142:BF142"/>
    <mergeCell ref="AK142:AN142"/>
    <mergeCell ref="BG139:BT139"/>
    <mergeCell ref="AU140:BF140"/>
    <mergeCell ref="AU141:BF141"/>
    <mergeCell ref="BG141:BT141"/>
    <mergeCell ref="BG147:BT147"/>
    <mergeCell ref="AO153:AT153"/>
    <mergeCell ref="AU153:BF153"/>
    <mergeCell ref="BG155:BT155"/>
    <mergeCell ref="A141:B141"/>
    <mergeCell ref="C141:AJ141"/>
    <mergeCell ref="AK141:AN141"/>
    <mergeCell ref="A142:B142"/>
    <mergeCell ref="C142:AJ142"/>
    <mergeCell ref="AO143:AT143"/>
    <mergeCell ref="C155:AJ155"/>
    <mergeCell ref="AU155:BF155"/>
    <mergeCell ref="C156:AJ156"/>
    <mergeCell ref="AK145:AN145"/>
    <mergeCell ref="AO145:AT145"/>
    <mergeCell ref="AU145:BF145"/>
    <mergeCell ref="AU147:BF147"/>
    <mergeCell ref="AU152:BF152"/>
    <mergeCell ref="C147:AJ147"/>
    <mergeCell ref="AK147:AN147"/>
    <mergeCell ref="BG153:BT153"/>
    <mergeCell ref="BG148:BT148"/>
    <mergeCell ref="A156:B156"/>
    <mergeCell ref="AU130:BF130"/>
    <mergeCell ref="BG130:BT130"/>
    <mergeCell ref="BU142:BZ142"/>
    <mergeCell ref="BU143:BZ143"/>
    <mergeCell ref="BG140:BT140"/>
    <mergeCell ref="BU154:BZ154"/>
    <mergeCell ref="BU147:BZ147"/>
    <mergeCell ref="BG152:BT152"/>
    <mergeCell ref="BG151:BT151"/>
    <mergeCell ref="BU157:BZ157"/>
    <mergeCell ref="BG157:BT157"/>
    <mergeCell ref="AU157:BF157"/>
    <mergeCell ref="BU155:BZ155"/>
    <mergeCell ref="AU156:BF156"/>
    <mergeCell ref="BG156:BT156"/>
    <mergeCell ref="BU156:BZ156"/>
    <mergeCell ref="AU154:BF154"/>
    <mergeCell ref="BG154:BT154"/>
    <mergeCell ref="A154:B154"/>
    <mergeCell ref="C154:AJ154"/>
    <mergeCell ref="AK154:AN154"/>
    <mergeCell ref="AO154:AT154"/>
    <mergeCell ref="A146:B146"/>
    <mergeCell ref="C146:AJ146"/>
    <mergeCell ref="AK146:AN146"/>
    <mergeCell ref="AO146:AT146"/>
    <mergeCell ref="A147:B147"/>
    <mergeCell ref="BG146:BT146"/>
    <mergeCell ref="AU146:BF146"/>
    <mergeCell ref="BU139:BZ139"/>
    <mergeCell ref="AU144:BF144"/>
    <mergeCell ref="BU140:BZ140"/>
    <mergeCell ref="BU146:BZ146"/>
    <mergeCell ref="BU145:BZ145"/>
    <mergeCell ref="BG142:BT142"/>
    <mergeCell ref="A144:B144"/>
    <mergeCell ref="C144:AJ144"/>
    <mergeCell ref="AK144:AN144"/>
    <mergeCell ref="A139:B139"/>
    <mergeCell ref="AK140:AN140"/>
    <mergeCell ref="AO147:AT147"/>
    <mergeCell ref="AO144:AT144"/>
    <mergeCell ref="AO141:AT141"/>
    <mergeCell ref="AK143:AN143"/>
    <mergeCell ref="A143:B143"/>
    <mergeCell ref="C145:AJ145"/>
    <mergeCell ref="AU143:BF143"/>
    <mergeCell ref="BG143:BT143"/>
    <mergeCell ref="A137:B137"/>
    <mergeCell ref="C137:AJ137"/>
    <mergeCell ref="AK137:AN137"/>
    <mergeCell ref="AO137:AT137"/>
    <mergeCell ref="C140:AJ140"/>
    <mergeCell ref="AO139:AT139"/>
    <mergeCell ref="A145:B145"/>
    <mergeCell ref="BU25:BZ25"/>
    <mergeCell ref="BU26:BZ26"/>
    <mergeCell ref="BU27:BZ27"/>
    <mergeCell ref="BU28:BZ28"/>
    <mergeCell ref="A30:BZ30"/>
    <mergeCell ref="A87:B87"/>
    <mergeCell ref="C87:AJ87"/>
    <mergeCell ref="A27:B27"/>
    <mergeCell ref="AK31:AN32"/>
    <mergeCell ref="A79:B79"/>
    <mergeCell ref="AO31:AT32"/>
    <mergeCell ref="AK87:AN87"/>
    <mergeCell ref="A76:B76"/>
    <mergeCell ref="C76:AJ76"/>
    <mergeCell ref="C65:AJ65"/>
    <mergeCell ref="A34:B34"/>
    <mergeCell ref="C74:AJ74"/>
    <mergeCell ref="A65:B65"/>
    <mergeCell ref="A85:B85"/>
    <mergeCell ref="C85:AJ85"/>
    <mergeCell ref="A105:B105"/>
    <mergeCell ref="C105:AJ105"/>
    <mergeCell ref="AK105:AN105"/>
    <mergeCell ref="A103:B103"/>
    <mergeCell ref="C92:AJ92"/>
    <mergeCell ref="A104:B104"/>
    <mergeCell ref="A102:B102"/>
    <mergeCell ref="C102:AJ102"/>
    <mergeCell ref="C103:AJ103"/>
    <mergeCell ref="AK92:AN92"/>
    <mergeCell ref="BU74:BZ74"/>
    <mergeCell ref="BU108:BZ108"/>
    <mergeCell ref="AO103:BD103"/>
    <mergeCell ref="BU103:BZ103"/>
    <mergeCell ref="BU86:BZ86"/>
    <mergeCell ref="BE104:BT104"/>
    <mergeCell ref="BU106:BZ107"/>
    <mergeCell ref="BU79:BZ79"/>
    <mergeCell ref="AO76:AT76"/>
    <mergeCell ref="BU76:BZ76"/>
    <mergeCell ref="AK74:AN74"/>
    <mergeCell ref="AO74:AT74"/>
    <mergeCell ref="BG63:BT63"/>
    <mergeCell ref="BG66:BT66"/>
    <mergeCell ref="AO66:AT66"/>
    <mergeCell ref="AU66:BF66"/>
    <mergeCell ref="A69:BT69"/>
    <mergeCell ref="C72:AJ73"/>
    <mergeCell ref="AK72:AN73"/>
    <mergeCell ref="AO72:AT73"/>
    <mergeCell ref="BU121:BZ121"/>
    <mergeCell ref="BU109:BZ109"/>
    <mergeCell ref="BG121:BT121"/>
    <mergeCell ref="AU121:BF121"/>
    <mergeCell ref="A109:B109"/>
    <mergeCell ref="C134:AJ134"/>
    <mergeCell ref="A122:B122"/>
    <mergeCell ref="BG110:BT110"/>
    <mergeCell ref="AU134:BF134"/>
    <mergeCell ref="A127:B128"/>
    <mergeCell ref="BG200:BT200"/>
    <mergeCell ref="BU200:BZ200"/>
    <mergeCell ref="BG201:BT201"/>
    <mergeCell ref="A189:BZ189"/>
    <mergeCell ref="A126:BZ126"/>
    <mergeCell ref="A197:BZ197"/>
    <mergeCell ref="A138:B138"/>
    <mergeCell ref="AO140:AT140"/>
    <mergeCell ref="BG144:BT144"/>
    <mergeCell ref="C143:AJ143"/>
    <mergeCell ref="AK202:AN202"/>
    <mergeCell ref="AO202:AT202"/>
    <mergeCell ref="AU202:BF202"/>
    <mergeCell ref="BG202:BT202"/>
    <mergeCell ref="BU202:BZ202"/>
    <mergeCell ref="BU201:BZ201"/>
    <mergeCell ref="BG72:BT73"/>
    <mergeCell ref="AO62:AT62"/>
    <mergeCell ref="AU62:BF62"/>
    <mergeCell ref="A74:B74"/>
    <mergeCell ref="A203:BT203"/>
    <mergeCell ref="BU203:BZ203"/>
    <mergeCell ref="A202:B202"/>
    <mergeCell ref="C200:AJ200"/>
    <mergeCell ref="AU201:BF201"/>
    <mergeCell ref="A75:B75"/>
    <mergeCell ref="BG25:BT25"/>
    <mergeCell ref="BU49:BZ49"/>
    <mergeCell ref="CD106:CD107"/>
    <mergeCell ref="BE103:BT103"/>
    <mergeCell ref="AU65:BF65"/>
    <mergeCell ref="BG85:BT85"/>
    <mergeCell ref="AO68:BT68"/>
    <mergeCell ref="CA106:CA107"/>
    <mergeCell ref="BG61:BT61"/>
    <mergeCell ref="AU74:BF74"/>
    <mergeCell ref="BU53:BZ53"/>
    <mergeCell ref="BU54:BZ54"/>
    <mergeCell ref="AU52:BF52"/>
    <mergeCell ref="BU52:BZ52"/>
    <mergeCell ref="BG52:BT52"/>
    <mergeCell ref="BG53:BT53"/>
    <mergeCell ref="BG54:BT54"/>
    <mergeCell ref="AU54:BF54"/>
    <mergeCell ref="A13:BZ13"/>
    <mergeCell ref="A43:B43"/>
    <mergeCell ref="C43:AJ43"/>
    <mergeCell ref="AK43:AN43"/>
    <mergeCell ref="AO43:BD43"/>
    <mergeCell ref="BE43:BT43"/>
    <mergeCell ref="BU43:BZ43"/>
    <mergeCell ref="AT25:BF25"/>
    <mergeCell ref="AT27:BF27"/>
    <mergeCell ref="C34:AJ34"/>
    <mergeCell ref="A20:BT20"/>
    <mergeCell ref="BU20:BZ20"/>
    <mergeCell ref="AK42:AN42"/>
    <mergeCell ref="AO42:BD42"/>
    <mergeCell ref="BE42:BT42"/>
    <mergeCell ref="BU42:BZ42"/>
    <mergeCell ref="BG34:BT34"/>
    <mergeCell ref="AT26:BF26"/>
    <mergeCell ref="AK34:AN34"/>
    <mergeCell ref="AO34:AT34"/>
    <mergeCell ref="CC106:CC107"/>
    <mergeCell ref="BU161:BZ161"/>
    <mergeCell ref="CB106:CB107"/>
    <mergeCell ref="A80:B80"/>
    <mergeCell ref="A81:B81"/>
    <mergeCell ref="BU82:BZ82"/>
    <mergeCell ref="A112:BT112"/>
    <mergeCell ref="C109:AJ109"/>
    <mergeCell ref="C106:AJ107"/>
    <mergeCell ref="BU85:BZ85"/>
    <mergeCell ref="BU55:BZ55"/>
    <mergeCell ref="A55:BT55"/>
    <mergeCell ref="BU58:BZ59"/>
    <mergeCell ref="A62:B62"/>
    <mergeCell ref="C60:AJ60"/>
    <mergeCell ref="AK65:AN65"/>
    <mergeCell ref="BU65:BZ65"/>
    <mergeCell ref="AO60:AT60"/>
    <mergeCell ref="AO58:AT59"/>
    <mergeCell ref="C62:AJ62"/>
    <mergeCell ref="C193:AJ193"/>
    <mergeCell ref="BG194:BT194"/>
    <mergeCell ref="BG192:BT192"/>
    <mergeCell ref="BG190:BT191"/>
    <mergeCell ref="BU62:BZ62"/>
    <mergeCell ref="A57:BZ57"/>
    <mergeCell ref="BG74:BT74"/>
    <mergeCell ref="A66:B66"/>
    <mergeCell ref="C66:AJ66"/>
    <mergeCell ref="AO65:AT65"/>
    <mergeCell ref="A200:B200"/>
    <mergeCell ref="AU61:BF61"/>
    <mergeCell ref="BU61:BZ61"/>
    <mergeCell ref="BG62:BT62"/>
    <mergeCell ref="BG58:BT59"/>
    <mergeCell ref="BU63:BZ63"/>
    <mergeCell ref="AU198:BF199"/>
    <mergeCell ref="BG198:BT199"/>
    <mergeCell ref="BU198:BZ199"/>
    <mergeCell ref="A195:BT195"/>
    <mergeCell ref="BU195:BZ195"/>
    <mergeCell ref="A198:B199"/>
    <mergeCell ref="C198:AJ199"/>
    <mergeCell ref="AU194:BF194"/>
    <mergeCell ref="A194:B194"/>
    <mergeCell ref="C194:AJ194"/>
    <mergeCell ref="AK194:AN194"/>
    <mergeCell ref="AU193:BF193"/>
    <mergeCell ref="AK193:AN193"/>
    <mergeCell ref="AO193:AT193"/>
    <mergeCell ref="AK201:AN201"/>
    <mergeCell ref="AO201:AT201"/>
    <mergeCell ref="AK198:AN199"/>
    <mergeCell ref="AO198:AT199"/>
    <mergeCell ref="AK200:AN200"/>
    <mergeCell ref="AO200:AT200"/>
    <mergeCell ref="AU200:BF200"/>
    <mergeCell ref="BU193:BZ193"/>
    <mergeCell ref="A193:B193"/>
    <mergeCell ref="BG193:BT193"/>
    <mergeCell ref="AO194:AT194"/>
    <mergeCell ref="BU194:BZ194"/>
    <mergeCell ref="A192:B192"/>
    <mergeCell ref="C192:AJ192"/>
    <mergeCell ref="AK192:AN192"/>
    <mergeCell ref="AO192:AT192"/>
    <mergeCell ref="AU192:BF192"/>
    <mergeCell ref="BU192:BZ192"/>
    <mergeCell ref="BU190:BZ191"/>
    <mergeCell ref="A190:B191"/>
    <mergeCell ref="C190:AJ191"/>
    <mergeCell ref="AK190:AN191"/>
    <mergeCell ref="AO190:AT191"/>
    <mergeCell ref="AU190:BF191"/>
    <mergeCell ref="BU184:BZ184"/>
    <mergeCell ref="A185:B185"/>
    <mergeCell ref="C185:BT185"/>
    <mergeCell ref="BU185:BZ185"/>
    <mergeCell ref="A187:BZ187"/>
    <mergeCell ref="AT184:BF184"/>
    <mergeCell ref="BG183:BT183"/>
    <mergeCell ref="BU183:BZ183"/>
    <mergeCell ref="A184:B184"/>
    <mergeCell ref="A183:B183"/>
    <mergeCell ref="C183:AO183"/>
    <mergeCell ref="AP183:AS183"/>
    <mergeCell ref="AT183:BF183"/>
    <mergeCell ref="C184:AO184"/>
    <mergeCell ref="AP184:AS184"/>
    <mergeCell ref="BG184:BT184"/>
    <mergeCell ref="BU181:BZ182"/>
    <mergeCell ref="AU64:BF64"/>
    <mergeCell ref="AU60:BF60"/>
    <mergeCell ref="AU58:BF59"/>
    <mergeCell ref="AU63:BF63"/>
    <mergeCell ref="BG76:BT76"/>
    <mergeCell ref="BG77:BT77"/>
    <mergeCell ref="BG181:BT182"/>
    <mergeCell ref="BU178:BZ178"/>
    <mergeCell ref="A180:BZ180"/>
    <mergeCell ref="A181:B182"/>
    <mergeCell ref="C181:AO182"/>
    <mergeCell ref="AP181:AS182"/>
    <mergeCell ref="AT181:BF182"/>
    <mergeCell ref="AK63:AN63"/>
    <mergeCell ref="AK64:AN64"/>
    <mergeCell ref="AO64:AT64"/>
    <mergeCell ref="A63:B63"/>
    <mergeCell ref="C63:AJ63"/>
    <mergeCell ref="C127:AJ128"/>
    <mergeCell ref="A178:B178"/>
    <mergeCell ref="C178:BT178"/>
    <mergeCell ref="AO110:AT110"/>
    <mergeCell ref="A136:B136"/>
    <mergeCell ref="C136:AJ136"/>
    <mergeCell ref="AK136:AN136"/>
    <mergeCell ref="BG136:BT136"/>
    <mergeCell ref="A140:B140"/>
    <mergeCell ref="AU132:BF132"/>
    <mergeCell ref="A130:B130"/>
    <mergeCell ref="BU177:BZ177"/>
    <mergeCell ref="AP174:AS175"/>
    <mergeCell ref="C139:AJ139"/>
    <mergeCell ref="AK139:AN139"/>
    <mergeCell ref="BU174:BZ175"/>
    <mergeCell ref="A176:B176"/>
    <mergeCell ref="C176:AO176"/>
    <mergeCell ref="AU139:BF139"/>
    <mergeCell ref="BG177:BT177"/>
    <mergeCell ref="A177:B177"/>
    <mergeCell ref="C111:AJ111"/>
    <mergeCell ref="AU106:BF107"/>
    <mergeCell ref="BG108:BT108"/>
    <mergeCell ref="BG117:BT117"/>
    <mergeCell ref="BG131:BT131"/>
    <mergeCell ref="AK110:AN110"/>
    <mergeCell ref="BG129:BT129"/>
    <mergeCell ref="BG123:BT123"/>
    <mergeCell ref="AO127:AT128"/>
    <mergeCell ref="AU127:BF128"/>
    <mergeCell ref="C177:AO177"/>
    <mergeCell ref="AP177:AS177"/>
    <mergeCell ref="AT177:BF177"/>
    <mergeCell ref="A77:B77"/>
    <mergeCell ref="BG161:BT161"/>
    <mergeCell ref="AK80:AN80"/>
    <mergeCell ref="AO80:AT80"/>
    <mergeCell ref="AU77:BF77"/>
    <mergeCell ref="C80:AJ80"/>
    <mergeCell ref="C77:AJ77"/>
    <mergeCell ref="AU76:BF76"/>
    <mergeCell ref="AU81:BF81"/>
    <mergeCell ref="AK76:AN76"/>
    <mergeCell ref="BU83:BZ83"/>
    <mergeCell ref="BU104:BZ104"/>
    <mergeCell ref="AO82:AT82"/>
    <mergeCell ref="AK103:AN103"/>
    <mergeCell ref="BE102:BT102"/>
    <mergeCell ref="AK102:AN102"/>
    <mergeCell ref="AK77:AN77"/>
    <mergeCell ref="AO77:AT77"/>
    <mergeCell ref="BU77:BZ77"/>
    <mergeCell ref="BU81:BZ81"/>
    <mergeCell ref="C81:AJ81"/>
    <mergeCell ref="AU80:BF80"/>
    <mergeCell ref="BG80:BT80"/>
    <mergeCell ref="BG81:BT81"/>
    <mergeCell ref="AU78:BF78"/>
    <mergeCell ref="AO78:AT78"/>
    <mergeCell ref="AK78:AN78"/>
    <mergeCell ref="BU117:BZ117"/>
    <mergeCell ref="BU110:BZ110"/>
    <mergeCell ref="BU112:BZ112"/>
    <mergeCell ref="BU115:BZ116"/>
    <mergeCell ref="BU105:BZ105"/>
    <mergeCell ref="BU111:BZ111"/>
    <mergeCell ref="A114:BZ114"/>
    <mergeCell ref="AO117:AT117"/>
    <mergeCell ref="A108:B108"/>
    <mergeCell ref="A110:B110"/>
    <mergeCell ref="A96:BT96"/>
    <mergeCell ref="AO99:BD100"/>
    <mergeCell ref="AK101:AN101"/>
    <mergeCell ref="A92:B92"/>
    <mergeCell ref="C104:AJ104"/>
    <mergeCell ref="BE99:BT100"/>
    <mergeCell ref="AO101:BD101"/>
    <mergeCell ref="A93:B93"/>
    <mergeCell ref="C93:AJ93"/>
    <mergeCell ref="AK93:AN93"/>
    <mergeCell ref="BG176:BT176"/>
    <mergeCell ref="BU176:BZ176"/>
    <mergeCell ref="A82:B82"/>
    <mergeCell ref="AK111:AN111"/>
    <mergeCell ref="C174:AO175"/>
    <mergeCell ref="A121:B121"/>
    <mergeCell ref="C121:AJ121"/>
    <mergeCell ref="AK121:AN121"/>
    <mergeCell ref="BG115:BT116"/>
    <mergeCell ref="A117:B117"/>
    <mergeCell ref="C82:AJ82"/>
    <mergeCell ref="A174:B175"/>
    <mergeCell ref="AT174:BF175"/>
    <mergeCell ref="BG174:BT175"/>
    <mergeCell ref="BU169:BZ169"/>
    <mergeCell ref="A171:BZ171"/>
    <mergeCell ref="A173:BZ173"/>
    <mergeCell ref="A169:BT169"/>
    <mergeCell ref="AK133:AN133"/>
    <mergeCell ref="A134:B134"/>
    <mergeCell ref="C132:AJ132"/>
    <mergeCell ref="AK134:AN134"/>
    <mergeCell ref="C131:AJ131"/>
    <mergeCell ref="A135:B135"/>
    <mergeCell ref="C135:AJ135"/>
    <mergeCell ref="A132:B132"/>
    <mergeCell ref="A133:B133"/>
    <mergeCell ref="C133:AJ133"/>
    <mergeCell ref="A131:B131"/>
    <mergeCell ref="AK132:AN132"/>
    <mergeCell ref="A168:B168"/>
    <mergeCell ref="C168:AJ168"/>
    <mergeCell ref="A155:B155"/>
    <mergeCell ref="A153:B153"/>
    <mergeCell ref="C153:AJ153"/>
    <mergeCell ref="AO161:AT161"/>
    <mergeCell ref="AK155:AN155"/>
    <mergeCell ref="AO155:AT155"/>
    <mergeCell ref="AO156:AT156"/>
    <mergeCell ref="AO157:AT157"/>
    <mergeCell ref="BU129:BZ129"/>
    <mergeCell ref="BU127:BZ128"/>
    <mergeCell ref="AO138:AT138"/>
    <mergeCell ref="AK161:AN161"/>
    <mergeCell ref="AO132:AT132"/>
    <mergeCell ref="AK131:AN131"/>
    <mergeCell ref="AU136:BF136"/>
    <mergeCell ref="AK130:AN130"/>
    <mergeCell ref="AK138:AN138"/>
    <mergeCell ref="AK127:AN128"/>
    <mergeCell ref="BU168:BZ168"/>
    <mergeCell ref="AO168:BT168"/>
    <mergeCell ref="BU132:BZ132"/>
    <mergeCell ref="AO133:AT133"/>
    <mergeCell ref="AU133:BF133"/>
    <mergeCell ref="AU161:BF161"/>
    <mergeCell ref="AO134:AT134"/>
    <mergeCell ref="BG138:BT138"/>
    <mergeCell ref="BU137:BZ137"/>
    <mergeCell ref="BU138:BZ138"/>
    <mergeCell ref="BG127:BT128"/>
    <mergeCell ref="BU124:BZ124"/>
    <mergeCell ref="A124:BT124"/>
    <mergeCell ref="AK153:AN153"/>
    <mergeCell ref="AK156:AN156"/>
    <mergeCell ref="A119:B119"/>
    <mergeCell ref="AU123:BF123"/>
    <mergeCell ref="C129:AJ129"/>
    <mergeCell ref="C138:AJ138"/>
    <mergeCell ref="A129:B129"/>
    <mergeCell ref="C130:AJ130"/>
    <mergeCell ref="A157:B157"/>
    <mergeCell ref="C157:AJ157"/>
    <mergeCell ref="AK157:AN157"/>
    <mergeCell ref="A148:B148"/>
    <mergeCell ref="A123:B123"/>
    <mergeCell ref="C123:AJ123"/>
    <mergeCell ref="AK123:AN123"/>
    <mergeCell ref="C148:AJ148"/>
    <mergeCell ref="AK148:AN148"/>
    <mergeCell ref="A150:B150"/>
    <mergeCell ref="AO130:AT130"/>
    <mergeCell ref="BU135:BZ135"/>
    <mergeCell ref="BG134:BT134"/>
    <mergeCell ref="AK129:AN129"/>
    <mergeCell ref="AO129:AT129"/>
    <mergeCell ref="AU129:BF129"/>
    <mergeCell ref="BG133:BT133"/>
    <mergeCell ref="BU131:BZ131"/>
    <mergeCell ref="AO135:AT135"/>
    <mergeCell ref="AK135:AN135"/>
    <mergeCell ref="AO136:AT136"/>
    <mergeCell ref="BG132:BT132"/>
    <mergeCell ref="BG135:BT135"/>
    <mergeCell ref="AU138:BF138"/>
    <mergeCell ref="BU136:BZ136"/>
    <mergeCell ref="BU134:BZ134"/>
    <mergeCell ref="BG137:BT137"/>
    <mergeCell ref="C119:AJ119"/>
    <mergeCell ref="AK119:AN119"/>
    <mergeCell ref="AO119:AT119"/>
    <mergeCell ref="AU115:BF116"/>
    <mergeCell ref="AU119:BF119"/>
    <mergeCell ref="AO121:AT121"/>
    <mergeCell ref="AU117:BF117"/>
    <mergeCell ref="AK120:AN120"/>
    <mergeCell ref="AO120:AT120"/>
    <mergeCell ref="AU120:BF120"/>
    <mergeCell ref="BU122:BZ122"/>
    <mergeCell ref="BG122:BT122"/>
    <mergeCell ref="C118:BZ118"/>
    <mergeCell ref="A115:B116"/>
    <mergeCell ref="C115:AJ116"/>
    <mergeCell ref="AK115:AN116"/>
    <mergeCell ref="C117:AJ117"/>
    <mergeCell ref="AK117:AN117"/>
    <mergeCell ref="C122:AJ122"/>
    <mergeCell ref="AK122:AN122"/>
    <mergeCell ref="A106:B107"/>
    <mergeCell ref="BE105:BT105"/>
    <mergeCell ref="BG109:BT109"/>
    <mergeCell ref="AO109:AT109"/>
    <mergeCell ref="BU123:BZ123"/>
    <mergeCell ref="AO122:AT122"/>
    <mergeCell ref="AU122:BF122"/>
    <mergeCell ref="AO123:AT123"/>
    <mergeCell ref="AO115:AT116"/>
    <mergeCell ref="C110:AJ110"/>
    <mergeCell ref="AU110:BF110"/>
    <mergeCell ref="BG106:BT107"/>
    <mergeCell ref="AO102:BD102"/>
    <mergeCell ref="AK106:AN107"/>
    <mergeCell ref="AU109:BF109"/>
    <mergeCell ref="AK109:AN109"/>
    <mergeCell ref="AO108:AT108"/>
    <mergeCell ref="AU108:BF108"/>
    <mergeCell ref="AK104:AN104"/>
    <mergeCell ref="AO104:BD104"/>
    <mergeCell ref="C108:AJ108"/>
    <mergeCell ref="AO105:BD105"/>
    <mergeCell ref="BU102:BZ102"/>
    <mergeCell ref="BU101:BZ101"/>
    <mergeCell ref="A99:B100"/>
    <mergeCell ref="C99:AJ100"/>
    <mergeCell ref="AK99:AN100"/>
    <mergeCell ref="BU99:BZ100"/>
    <mergeCell ref="C101:AJ101"/>
    <mergeCell ref="BE101:BT101"/>
    <mergeCell ref="AK82:AN82"/>
    <mergeCell ref="BG82:BT82"/>
    <mergeCell ref="C61:AJ61"/>
    <mergeCell ref="AU82:BF82"/>
    <mergeCell ref="AK81:AN81"/>
    <mergeCell ref="AO81:AT81"/>
    <mergeCell ref="AK61:AN61"/>
    <mergeCell ref="A71:BZ71"/>
    <mergeCell ref="A72:B73"/>
    <mergeCell ref="AU72:BF73"/>
    <mergeCell ref="BU72:BZ73"/>
    <mergeCell ref="AO61:AT61"/>
    <mergeCell ref="BU68:BZ68"/>
    <mergeCell ref="BU60:BZ60"/>
    <mergeCell ref="BG64:BT64"/>
    <mergeCell ref="BU64:BZ64"/>
    <mergeCell ref="BU66:BZ66"/>
    <mergeCell ref="BG65:BT65"/>
    <mergeCell ref="BU69:BZ69"/>
    <mergeCell ref="BG60:BT60"/>
    <mergeCell ref="AK68:AN68"/>
    <mergeCell ref="A60:B60"/>
    <mergeCell ref="C54:AJ54"/>
    <mergeCell ref="AK54:AN54"/>
    <mergeCell ref="AK58:AN59"/>
    <mergeCell ref="A68:B68"/>
    <mergeCell ref="C68:AJ68"/>
    <mergeCell ref="AK66:AN66"/>
    <mergeCell ref="A64:B64"/>
    <mergeCell ref="A58:B59"/>
    <mergeCell ref="BU163:BZ163"/>
    <mergeCell ref="BU158:BZ158"/>
    <mergeCell ref="A159:B159"/>
    <mergeCell ref="C159:AJ159"/>
    <mergeCell ref="AK159:AN159"/>
    <mergeCell ref="AU159:BF159"/>
    <mergeCell ref="AU160:BF160"/>
    <mergeCell ref="BG160:BT160"/>
    <mergeCell ref="BU160:BZ160"/>
    <mergeCell ref="A161:B161"/>
    <mergeCell ref="C58:AJ59"/>
    <mergeCell ref="AO52:AT52"/>
    <mergeCell ref="A52:B52"/>
    <mergeCell ref="A61:B61"/>
    <mergeCell ref="AO63:AT63"/>
    <mergeCell ref="AK53:AN53"/>
    <mergeCell ref="AO53:AT53"/>
    <mergeCell ref="AK60:AN60"/>
    <mergeCell ref="AK62:AN62"/>
    <mergeCell ref="A54:B54"/>
    <mergeCell ref="AO54:AT54"/>
    <mergeCell ref="AK52:AN52"/>
    <mergeCell ref="AU53:BF53"/>
    <mergeCell ref="AU51:BF51"/>
    <mergeCell ref="AU50:BF50"/>
    <mergeCell ref="A53:B53"/>
    <mergeCell ref="C53:AJ53"/>
    <mergeCell ref="C52:AJ52"/>
    <mergeCell ref="AU35:BF35"/>
    <mergeCell ref="C51:AJ51"/>
    <mergeCell ref="AK51:AN51"/>
    <mergeCell ref="A51:B51"/>
    <mergeCell ref="A42:B42"/>
    <mergeCell ref="A50:B50"/>
    <mergeCell ref="C50:AJ50"/>
    <mergeCell ref="AK50:AN50"/>
    <mergeCell ref="AO50:AT50"/>
    <mergeCell ref="AK35:AN35"/>
    <mergeCell ref="BU50:BZ50"/>
    <mergeCell ref="C42:AJ42"/>
    <mergeCell ref="AO49:AT49"/>
    <mergeCell ref="AU49:BF49"/>
    <mergeCell ref="A47:B48"/>
    <mergeCell ref="A49:B49"/>
    <mergeCell ref="C49:AJ49"/>
    <mergeCell ref="A44:BT44"/>
    <mergeCell ref="AK49:AN49"/>
    <mergeCell ref="BU44:BZ44"/>
    <mergeCell ref="AU34:BF34"/>
    <mergeCell ref="AK39:AN40"/>
    <mergeCell ref="AO39:BD40"/>
    <mergeCell ref="BE39:BT40"/>
    <mergeCell ref="BG49:BT49"/>
    <mergeCell ref="AU47:BF48"/>
    <mergeCell ref="BG47:BT48"/>
    <mergeCell ref="BG35:BT35"/>
    <mergeCell ref="AO35:AT35"/>
    <mergeCell ref="A38:BZ38"/>
    <mergeCell ref="BG119:BT119"/>
    <mergeCell ref="BU35:BZ35"/>
    <mergeCell ref="A36:BT36"/>
    <mergeCell ref="BU36:BZ36"/>
    <mergeCell ref="A46:BZ46"/>
    <mergeCell ref="A35:B35"/>
    <mergeCell ref="C35:AJ35"/>
    <mergeCell ref="BE41:BT41"/>
    <mergeCell ref="C39:AJ40"/>
    <mergeCell ref="C47:AJ48"/>
    <mergeCell ref="BU31:BZ32"/>
    <mergeCell ref="AU33:BF33"/>
    <mergeCell ref="BG33:BT33"/>
    <mergeCell ref="BU33:BZ33"/>
    <mergeCell ref="AU31:BF32"/>
    <mergeCell ref="BG31:BT32"/>
    <mergeCell ref="A25:B25"/>
    <mergeCell ref="A28:B28"/>
    <mergeCell ref="C28:BT28"/>
    <mergeCell ref="BG27:BT27"/>
    <mergeCell ref="A33:B33"/>
    <mergeCell ref="C33:AJ33"/>
    <mergeCell ref="AK33:AN33"/>
    <mergeCell ref="AO33:AT33"/>
    <mergeCell ref="A31:B32"/>
    <mergeCell ref="C31:AJ32"/>
    <mergeCell ref="A23:B24"/>
    <mergeCell ref="C23:AO24"/>
    <mergeCell ref="AP23:AS24"/>
    <mergeCell ref="AT23:BF24"/>
    <mergeCell ref="BG23:BT24"/>
    <mergeCell ref="BU23:BZ24"/>
    <mergeCell ref="A11:B11"/>
    <mergeCell ref="C11:BT11"/>
    <mergeCell ref="BU11:BZ11"/>
    <mergeCell ref="A6:B6"/>
    <mergeCell ref="C6:AO6"/>
    <mergeCell ref="AP6:AS6"/>
    <mergeCell ref="AT6:BF6"/>
    <mergeCell ref="BG6:BT6"/>
    <mergeCell ref="BU6:BZ6"/>
    <mergeCell ref="BG7:BT7"/>
    <mergeCell ref="A1:BZ1"/>
    <mergeCell ref="A3:BZ3"/>
    <mergeCell ref="A4:B5"/>
    <mergeCell ref="C4:AO5"/>
    <mergeCell ref="AP4:AS5"/>
    <mergeCell ref="AT4:BF5"/>
    <mergeCell ref="BG4:BT5"/>
    <mergeCell ref="BU4:BZ5"/>
    <mergeCell ref="B2:BU2"/>
    <mergeCell ref="BV2:CB2"/>
    <mergeCell ref="CA39:CA40"/>
    <mergeCell ref="CB39:CB40"/>
    <mergeCell ref="CC39:CC40"/>
    <mergeCell ref="CD39:CD40"/>
    <mergeCell ref="A41:B41"/>
    <mergeCell ref="C41:AJ41"/>
    <mergeCell ref="AK41:AN41"/>
    <mergeCell ref="AO41:BD41"/>
    <mergeCell ref="BU41:BZ41"/>
    <mergeCell ref="A39:B40"/>
    <mergeCell ref="BU39:BZ40"/>
    <mergeCell ref="A16:B16"/>
    <mergeCell ref="A19:B19"/>
    <mergeCell ref="C19:AO19"/>
    <mergeCell ref="AP19:AS19"/>
    <mergeCell ref="AT19:BF19"/>
    <mergeCell ref="C25:AO25"/>
    <mergeCell ref="AP25:AS25"/>
    <mergeCell ref="A26:B26"/>
    <mergeCell ref="C26:AO26"/>
    <mergeCell ref="A14:B15"/>
    <mergeCell ref="C14:AO15"/>
    <mergeCell ref="AP14:AS15"/>
    <mergeCell ref="C16:AO16"/>
    <mergeCell ref="AP16:AS16"/>
    <mergeCell ref="A22:BZ22"/>
    <mergeCell ref="AT14:AZ15"/>
    <mergeCell ref="BA14:BF15"/>
    <mergeCell ref="BG14:BT15"/>
    <mergeCell ref="BA17:BF17"/>
    <mergeCell ref="CA14:CA15"/>
    <mergeCell ref="CB14:CB15"/>
    <mergeCell ref="CC14:CC15"/>
    <mergeCell ref="CD14:CD15"/>
    <mergeCell ref="BG19:BT19"/>
    <mergeCell ref="BU19:BZ19"/>
    <mergeCell ref="BU14:BZ15"/>
    <mergeCell ref="BG17:BT17"/>
    <mergeCell ref="BU17:BZ17"/>
    <mergeCell ref="BG16:BT16"/>
    <mergeCell ref="BU16:BZ16"/>
    <mergeCell ref="AT16:AZ16"/>
    <mergeCell ref="BA16:BF16"/>
    <mergeCell ref="A163:B163"/>
    <mergeCell ref="C163:AJ163"/>
    <mergeCell ref="AK163:AN163"/>
    <mergeCell ref="AO163:AT163"/>
    <mergeCell ref="A17:B17"/>
    <mergeCell ref="C17:AO17"/>
    <mergeCell ref="AP17:AS17"/>
    <mergeCell ref="BU92:BZ92"/>
    <mergeCell ref="A162:B162"/>
    <mergeCell ref="C162:AJ162"/>
    <mergeCell ref="AK162:AN162"/>
    <mergeCell ref="AO162:AT162"/>
    <mergeCell ref="AU162:BF162"/>
    <mergeCell ref="BG162:BT162"/>
    <mergeCell ref="BU162:BZ162"/>
    <mergeCell ref="BU119:BZ119"/>
    <mergeCell ref="AO111:BT111"/>
    <mergeCell ref="BU96:BZ96"/>
    <mergeCell ref="AK91:AN91"/>
    <mergeCell ref="AO91:AT91"/>
    <mergeCell ref="AU91:BF91"/>
    <mergeCell ref="BG91:BT91"/>
    <mergeCell ref="BU91:BZ91"/>
    <mergeCell ref="BU95:BZ95"/>
    <mergeCell ref="BG94:BT94"/>
    <mergeCell ref="BU94:BZ94"/>
    <mergeCell ref="BG93:BT93"/>
    <mergeCell ref="A86:B86"/>
    <mergeCell ref="C86:AJ86"/>
    <mergeCell ref="AK86:AN86"/>
    <mergeCell ref="AO86:AT86"/>
    <mergeCell ref="BG87:BT87"/>
    <mergeCell ref="AU86:BF86"/>
    <mergeCell ref="BG86:BT86"/>
    <mergeCell ref="AO87:AT87"/>
    <mergeCell ref="AU87:BF87"/>
    <mergeCell ref="AU85:BF85"/>
    <mergeCell ref="AK84:AN84"/>
    <mergeCell ref="AO84:AT84"/>
    <mergeCell ref="AU84:BF84"/>
    <mergeCell ref="BG84:BT84"/>
    <mergeCell ref="AK85:AN85"/>
    <mergeCell ref="AO85:AT85"/>
    <mergeCell ref="C75:BZ75"/>
    <mergeCell ref="BU51:BZ51"/>
    <mergeCell ref="AO51:AT51"/>
    <mergeCell ref="BG51:BT51"/>
    <mergeCell ref="BU80:BZ80"/>
    <mergeCell ref="AK47:AN48"/>
    <mergeCell ref="AO47:AT48"/>
    <mergeCell ref="BU47:BZ48"/>
    <mergeCell ref="BG50:BT50"/>
    <mergeCell ref="BU78:BZ78"/>
    <mergeCell ref="A164:B164"/>
    <mergeCell ref="C164:AJ164"/>
    <mergeCell ref="AK164:AN164"/>
    <mergeCell ref="AO164:AT164"/>
    <mergeCell ref="BG164:BT164"/>
    <mergeCell ref="A118:B118"/>
    <mergeCell ref="AU158:BF158"/>
    <mergeCell ref="BG158:BT158"/>
    <mergeCell ref="AU151:BF151"/>
    <mergeCell ref="A160:B160"/>
    <mergeCell ref="AK167:AN167"/>
    <mergeCell ref="AO167:AT167"/>
    <mergeCell ref="AU167:BF167"/>
    <mergeCell ref="BG167:BT167"/>
    <mergeCell ref="BU167:BZ167"/>
    <mergeCell ref="AU163:BF163"/>
    <mergeCell ref="BG163:BT163"/>
    <mergeCell ref="AU164:BF164"/>
    <mergeCell ref="BU164:BZ164"/>
    <mergeCell ref="AU165:BF165"/>
    <mergeCell ref="A149:B149"/>
    <mergeCell ref="C149:AJ149"/>
    <mergeCell ref="AK149:AN149"/>
    <mergeCell ref="AO149:AT149"/>
    <mergeCell ref="AU149:BF149"/>
    <mergeCell ref="AO152:AT152"/>
    <mergeCell ref="C150:AJ150"/>
    <mergeCell ref="AK150:AN150"/>
    <mergeCell ref="AO150:AT150"/>
    <mergeCell ref="AU150:BF150"/>
    <mergeCell ref="BG159:BT159"/>
    <mergeCell ref="A158:B158"/>
    <mergeCell ref="AK165:AN165"/>
    <mergeCell ref="AO165:AT165"/>
    <mergeCell ref="A151:B151"/>
    <mergeCell ref="C151:AJ151"/>
    <mergeCell ref="AK151:AN151"/>
    <mergeCell ref="AO151:AT151"/>
    <mergeCell ref="C158:AJ158"/>
    <mergeCell ref="AK158:AN158"/>
    <mergeCell ref="AO158:AT158"/>
    <mergeCell ref="AO159:AT159"/>
    <mergeCell ref="A166:B166"/>
    <mergeCell ref="C166:AJ166"/>
    <mergeCell ref="AK166:AN166"/>
    <mergeCell ref="AO166:AT166"/>
    <mergeCell ref="AO160:AT160"/>
    <mergeCell ref="C160:AJ160"/>
    <mergeCell ref="AK160:AN160"/>
    <mergeCell ref="C161:AJ161"/>
    <mergeCell ref="BG166:BT166"/>
    <mergeCell ref="AU166:BF166"/>
    <mergeCell ref="BG165:BT165"/>
    <mergeCell ref="A165:B165"/>
    <mergeCell ref="C165:AJ165"/>
    <mergeCell ref="BU166:BZ166"/>
    <mergeCell ref="BU165:BZ165"/>
    <mergeCell ref="BG149:BT149"/>
    <mergeCell ref="BU149:BZ149"/>
    <mergeCell ref="AO148:AT148"/>
    <mergeCell ref="AU148:BF148"/>
    <mergeCell ref="BU150:BZ150"/>
    <mergeCell ref="BU148:BZ148"/>
    <mergeCell ref="BG150:BT150"/>
    <mergeCell ref="BU159:BZ159"/>
    <mergeCell ref="BU152:BZ152"/>
    <mergeCell ref="BH218:BU219"/>
    <mergeCell ref="BV218:CA219"/>
    <mergeCell ref="J206:BR206"/>
    <mergeCell ref="A216:CA216"/>
    <mergeCell ref="A167:B167"/>
    <mergeCell ref="C167:AJ167"/>
    <mergeCell ref="AK168:AN168"/>
    <mergeCell ref="AP176:AS176"/>
    <mergeCell ref="BU151:BZ151"/>
    <mergeCell ref="BU205:BZ205"/>
    <mergeCell ref="A152:B152"/>
    <mergeCell ref="C152:AJ152"/>
    <mergeCell ref="AK152:AN152"/>
    <mergeCell ref="A204:BT204"/>
    <mergeCell ref="BU204:BZ204"/>
    <mergeCell ref="A205:B205"/>
    <mergeCell ref="C205:AJ205"/>
    <mergeCell ref="AK205:AN205"/>
    <mergeCell ref="AT176:BF176"/>
    <mergeCell ref="A220:B220"/>
    <mergeCell ref="D220:AK220"/>
    <mergeCell ref="AL220:AO220"/>
    <mergeCell ref="AP220:AU220"/>
    <mergeCell ref="A217:CA217"/>
    <mergeCell ref="A218:B219"/>
    <mergeCell ref="D218:AK219"/>
    <mergeCell ref="AL218:AO219"/>
    <mergeCell ref="AP218:AU219"/>
    <mergeCell ref="AV218:BG219"/>
    <mergeCell ref="AV220:BG220"/>
    <mergeCell ref="BH220:BU220"/>
    <mergeCell ref="BV220:CA220"/>
    <mergeCell ref="A221:B221"/>
    <mergeCell ref="D221:AK221"/>
    <mergeCell ref="AL221:AO221"/>
    <mergeCell ref="AP221:AU221"/>
    <mergeCell ref="AV221:BG221"/>
    <mergeCell ref="BH221:BU221"/>
    <mergeCell ref="BV221:CA221"/>
    <mergeCell ref="A222:B222"/>
    <mergeCell ref="D222:CA222"/>
    <mergeCell ref="A223:B223"/>
    <mergeCell ref="D223:AK223"/>
    <mergeCell ref="AL223:AO223"/>
    <mergeCell ref="BH223:BU223"/>
    <mergeCell ref="BV223:CA223"/>
    <mergeCell ref="BV224:CA224"/>
    <mergeCell ref="A225:B225"/>
    <mergeCell ref="D225:AK225"/>
    <mergeCell ref="AL225:AO225"/>
    <mergeCell ref="AP225:AU225"/>
    <mergeCell ref="AV225:BG225"/>
    <mergeCell ref="BH225:BU225"/>
    <mergeCell ref="BV225:CA225"/>
    <mergeCell ref="A224:B224"/>
    <mergeCell ref="D224:AK224"/>
    <mergeCell ref="A226:B226"/>
    <mergeCell ref="D226:AK226"/>
    <mergeCell ref="AL226:AO226"/>
    <mergeCell ref="AP226:AU226"/>
    <mergeCell ref="AV224:BG224"/>
    <mergeCell ref="BH224:BU224"/>
    <mergeCell ref="AL224:AO224"/>
    <mergeCell ref="AP224:AU224"/>
    <mergeCell ref="AV226:BG226"/>
    <mergeCell ref="BH226:BU226"/>
    <mergeCell ref="BV226:CA226"/>
    <mergeCell ref="A243:CA243"/>
    <mergeCell ref="A228:BZ228"/>
    <mergeCell ref="A229:BZ229"/>
    <mergeCell ref="A230:B231"/>
    <mergeCell ref="C230:AO231"/>
    <mergeCell ref="AP230:AS231"/>
    <mergeCell ref="AT230:BF231"/>
    <mergeCell ref="AT233:BF233"/>
    <mergeCell ref="BG230:BT231"/>
    <mergeCell ref="BH247:BU247"/>
    <mergeCell ref="BV247:CA247"/>
    <mergeCell ref="O244:BG244"/>
    <mergeCell ref="A245:B246"/>
    <mergeCell ref="D245:AK246"/>
    <mergeCell ref="AL245:AO246"/>
    <mergeCell ref="AP245:AU246"/>
    <mergeCell ref="AV245:BG246"/>
    <mergeCell ref="AV249:BG249"/>
    <mergeCell ref="BH249:BU249"/>
    <mergeCell ref="BV249:CA249"/>
    <mergeCell ref="BH245:BU246"/>
    <mergeCell ref="BV245:CA246"/>
    <mergeCell ref="A247:B247"/>
    <mergeCell ref="D247:AK247"/>
    <mergeCell ref="AL247:AO247"/>
    <mergeCell ref="AP247:AU247"/>
    <mergeCell ref="AV247:BG247"/>
    <mergeCell ref="A250:B250"/>
    <mergeCell ref="D250:AK250"/>
    <mergeCell ref="AL250:AO250"/>
    <mergeCell ref="AP250:AU250"/>
    <mergeCell ref="A248:B248"/>
    <mergeCell ref="D248:CA248"/>
    <mergeCell ref="A249:B249"/>
    <mergeCell ref="D249:AK249"/>
    <mergeCell ref="AL249:AO249"/>
    <mergeCell ref="AP249:AU249"/>
    <mergeCell ref="AV250:BG250"/>
    <mergeCell ref="BH250:BU250"/>
    <mergeCell ref="BV250:CA250"/>
    <mergeCell ref="A251:B251"/>
    <mergeCell ref="D251:AK251"/>
    <mergeCell ref="AL251:AO251"/>
    <mergeCell ref="AP251:AU251"/>
    <mergeCell ref="AV251:BG251"/>
    <mergeCell ref="BH251:BU251"/>
    <mergeCell ref="BV251:CA251"/>
    <mergeCell ref="BV252:CA252"/>
    <mergeCell ref="A253:B253"/>
    <mergeCell ref="D253:AK253"/>
    <mergeCell ref="AL253:AO253"/>
    <mergeCell ref="AP253:AU253"/>
    <mergeCell ref="AV253:BG253"/>
    <mergeCell ref="BH253:BU253"/>
    <mergeCell ref="BV253:CA253"/>
    <mergeCell ref="A252:B252"/>
    <mergeCell ref="D252:AK252"/>
    <mergeCell ref="AL254:AO254"/>
    <mergeCell ref="AP254:AU254"/>
    <mergeCell ref="AV252:BG252"/>
    <mergeCell ref="BH252:BU252"/>
    <mergeCell ref="AL252:AO252"/>
    <mergeCell ref="AP252:AU252"/>
    <mergeCell ref="AV254:BG254"/>
    <mergeCell ref="BH254:BU254"/>
    <mergeCell ref="BV254:CA254"/>
    <mergeCell ref="A255:B255"/>
    <mergeCell ref="D255:AK255"/>
    <mergeCell ref="AL255:AO255"/>
    <mergeCell ref="AP255:AU255"/>
    <mergeCell ref="AV255:BG255"/>
    <mergeCell ref="BH255:BU255"/>
    <mergeCell ref="BV255:CA255"/>
    <mergeCell ref="A254:B254"/>
    <mergeCell ref="D254:AK254"/>
    <mergeCell ref="AV256:BG256"/>
    <mergeCell ref="BH256:BU256"/>
    <mergeCell ref="BV256:CA256"/>
    <mergeCell ref="A467:BT467"/>
    <mergeCell ref="BU467:CA467"/>
    <mergeCell ref="A256:B256"/>
    <mergeCell ref="D256:AK256"/>
    <mergeCell ref="AL256:AO256"/>
    <mergeCell ref="AP256:AU256"/>
    <mergeCell ref="A258:CA258"/>
    <mergeCell ref="BU230:BZ231"/>
    <mergeCell ref="A232:B232"/>
    <mergeCell ref="C232:AO232"/>
    <mergeCell ref="AP232:AS232"/>
    <mergeCell ref="AT232:BF232"/>
    <mergeCell ref="BG232:BT232"/>
    <mergeCell ref="BU232:BZ232"/>
    <mergeCell ref="BG233:BT233"/>
    <mergeCell ref="BU233:BZ233"/>
    <mergeCell ref="A234:B234"/>
    <mergeCell ref="C234:BT234"/>
    <mergeCell ref="BU234:BZ234"/>
    <mergeCell ref="A233:B233"/>
    <mergeCell ref="C233:AO233"/>
    <mergeCell ref="AP233:AS233"/>
    <mergeCell ref="A236:BZ236"/>
    <mergeCell ref="A237:B238"/>
    <mergeCell ref="C237:AO238"/>
    <mergeCell ref="AP237:AS238"/>
    <mergeCell ref="AT237:BF238"/>
    <mergeCell ref="BG237:BT238"/>
    <mergeCell ref="BU237:BZ238"/>
    <mergeCell ref="AP240:AS240"/>
    <mergeCell ref="AT240:BF240"/>
    <mergeCell ref="BG240:BT240"/>
    <mergeCell ref="BU240:BZ240"/>
    <mergeCell ref="A239:B239"/>
    <mergeCell ref="C239:AO239"/>
    <mergeCell ref="AP239:AS239"/>
    <mergeCell ref="AT239:BF239"/>
    <mergeCell ref="C91:AJ91"/>
    <mergeCell ref="BU93:BZ93"/>
    <mergeCell ref="AU93:BF93"/>
    <mergeCell ref="A241:B241"/>
    <mergeCell ref="C241:BT241"/>
    <mergeCell ref="BU241:BZ241"/>
    <mergeCell ref="BG239:BT239"/>
    <mergeCell ref="BU239:BZ239"/>
    <mergeCell ref="A240:B240"/>
    <mergeCell ref="C240:AO240"/>
    <mergeCell ref="BG78:BT78"/>
    <mergeCell ref="A89:B89"/>
    <mergeCell ref="C84:AJ84"/>
    <mergeCell ref="A83:B83"/>
    <mergeCell ref="A84:B84"/>
    <mergeCell ref="BG83:BT83"/>
    <mergeCell ref="C83:AJ83"/>
    <mergeCell ref="A78:B78"/>
    <mergeCell ref="C89:BT89"/>
    <mergeCell ref="AU83:BF83"/>
    <mergeCell ref="BG92:BT92"/>
    <mergeCell ref="AK83:AN83"/>
    <mergeCell ref="BU84:BZ84"/>
    <mergeCell ref="AO83:AT83"/>
    <mergeCell ref="BH309:BU310"/>
    <mergeCell ref="BV309:CA310"/>
    <mergeCell ref="C95:BT95"/>
    <mergeCell ref="AO93:AT93"/>
    <mergeCell ref="C90:BZ90"/>
    <mergeCell ref="BU89:BZ89"/>
    <mergeCell ref="A94:B94"/>
    <mergeCell ref="C94:AJ94"/>
    <mergeCell ref="AK94:AN94"/>
    <mergeCell ref="AO94:AT94"/>
    <mergeCell ref="AU94:BF94"/>
    <mergeCell ref="C78:AJ78"/>
    <mergeCell ref="AU92:BF92"/>
    <mergeCell ref="A90:B90"/>
    <mergeCell ref="AO92:AT92"/>
    <mergeCell ref="A91:B91"/>
    <mergeCell ref="AL311:AO311"/>
    <mergeCell ref="AP311:AU311"/>
    <mergeCell ref="AV311:BG311"/>
    <mergeCell ref="BH311:BU311"/>
    <mergeCell ref="A307:CA307"/>
    <mergeCell ref="T308:BE308"/>
    <mergeCell ref="A309:B310"/>
    <mergeCell ref="D309:AK310"/>
    <mergeCell ref="AL309:AO310"/>
    <mergeCell ref="AP309:AU310"/>
    <mergeCell ref="BV311:CA311"/>
    <mergeCell ref="A312:B312"/>
    <mergeCell ref="D312:AK312"/>
    <mergeCell ref="AL312:AO312"/>
    <mergeCell ref="AP312:AU312"/>
    <mergeCell ref="AV312:BG312"/>
    <mergeCell ref="BH312:BU312"/>
    <mergeCell ref="BV312:CA312"/>
    <mergeCell ref="A311:B311"/>
    <mergeCell ref="D311:AK311"/>
    <mergeCell ref="A313:B313"/>
    <mergeCell ref="D313:AK313"/>
    <mergeCell ref="AL313:AO313"/>
    <mergeCell ref="BH313:BU313"/>
    <mergeCell ref="BV313:CA313"/>
    <mergeCell ref="A314:B314"/>
    <mergeCell ref="D314:AK314"/>
    <mergeCell ref="AL314:AO314"/>
    <mergeCell ref="AP314:AU314"/>
    <mergeCell ref="AV314:BG314"/>
    <mergeCell ref="A315:B315"/>
    <mergeCell ref="D315:AK315"/>
    <mergeCell ref="AL315:AO315"/>
    <mergeCell ref="AP315:AU315"/>
    <mergeCell ref="AV315:BG315"/>
    <mergeCell ref="BH315:BU315"/>
    <mergeCell ref="AL316:AO316"/>
    <mergeCell ref="AP316:AU316"/>
    <mergeCell ref="AV316:BG316"/>
    <mergeCell ref="BH316:BU316"/>
    <mergeCell ref="BH314:BU314"/>
    <mergeCell ref="BV314:CA314"/>
    <mergeCell ref="BV315:CA315"/>
    <mergeCell ref="BV316:CA316"/>
    <mergeCell ref="A317:B317"/>
    <mergeCell ref="D317:AK317"/>
    <mergeCell ref="AL317:AO317"/>
    <mergeCell ref="AP317:AU317"/>
    <mergeCell ref="AV317:BG317"/>
    <mergeCell ref="BH317:BU317"/>
    <mergeCell ref="BV317:CA317"/>
    <mergeCell ref="A316:B316"/>
    <mergeCell ref="D316:AK316"/>
    <mergeCell ref="BH319:BU319"/>
    <mergeCell ref="BV319:CA319"/>
    <mergeCell ref="A318:B318"/>
    <mergeCell ref="D318:AK318"/>
    <mergeCell ref="AL318:AO318"/>
    <mergeCell ref="AP318:AU318"/>
    <mergeCell ref="AV318:BG318"/>
    <mergeCell ref="BH318:BU318"/>
    <mergeCell ref="AL320:AO320"/>
    <mergeCell ref="AP320:AU320"/>
    <mergeCell ref="AV320:BG320"/>
    <mergeCell ref="BH320:BU320"/>
    <mergeCell ref="BV318:CA318"/>
    <mergeCell ref="A319:B319"/>
    <mergeCell ref="D319:AK319"/>
    <mergeCell ref="AL319:AO319"/>
    <mergeCell ref="AP319:AU319"/>
    <mergeCell ref="AV319:BG319"/>
    <mergeCell ref="BV320:CA320"/>
    <mergeCell ref="AV322:BG322"/>
    <mergeCell ref="BH322:BU322"/>
    <mergeCell ref="A321:B321"/>
    <mergeCell ref="D321:AK321"/>
    <mergeCell ref="AL321:AO321"/>
    <mergeCell ref="AP321:AU321"/>
    <mergeCell ref="AV321:BG321"/>
    <mergeCell ref="BH321:BU321"/>
    <mergeCell ref="BU9:BZ9"/>
    <mergeCell ref="A95:B95"/>
    <mergeCell ref="BV321:CA321"/>
    <mergeCell ref="A320:B320"/>
    <mergeCell ref="D320:AK320"/>
    <mergeCell ref="BV322:CA322"/>
    <mergeCell ref="A322:B322"/>
    <mergeCell ref="D322:AK322"/>
    <mergeCell ref="AL322:AO322"/>
    <mergeCell ref="AP322:AU322"/>
    <mergeCell ref="AP18:AS18"/>
    <mergeCell ref="AT18:AZ18"/>
    <mergeCell ref="BA18:BF18"/>
    <mergeCell ref="BG18:BT18"/>
    <mergeCell ref="A9:B9"/>
    <mergeCell ref="C9:AO9"/>
    <mergeCell ref="AP9:AS9"/>
    <mergeCell ref="AT9:BF9"/>
    <mergeCell ref="BG9:BT9"/>
    <mergeCell ref="AT17:AZ17"/>
    <mergeCell ref="BU18:BZ18"/>
    <mergeCell ref="A339:B340"/>
    <mergeCell ref="D339:AK340"/>
    <mergeCell ref="AL339:AO340"/>
    <mergeCell ref="AP339:AU340"/>
    <mergeCell ref="AV339:BG340"/>
    <mergeCell ref="BH339:BU340"/>
    <mergeCell ref="BV339:CA340"/>
    <mergeCell ref="A18:B18"/>
    <mergeCell ref="C18:AO18"/>
    <mergeCell ref="BV342:CA342"/>
    <mergeCell ref="A341:B341"/>
    <mergeCell ref="D341:AK341"/>
    <mergeCell ref="AL341:AO341"/>
    <mergeCell ref="AP341:AU341"/>
    <mergeCell ref="AV341:BG341"/>
    <mergeCell ref="BH341:BU341"/>
    <mergeCell ref="AV344:BG344"/>
    <mergeCell ref="BH344:BU344"/>
    <mergeCell ref="BV344:CA344"/>
    <mergeCell ref="BV341:CA341"/>
    <mergeCell ref="A342:B342"/>
    <mergeCell ref="D342:AK342"/>
    <mergeCell ref="AL342:AO342"/>
    <mergeCell ref="AP342:AU342"/>
    <mergeCell ref="AV342:BG342"/>
    <mergeCell ref="BH342:BU342"/>
    <mergeCell ref="AL345:AO345"/>
    <mergeCell ref="AP345:AU345"/>
    <mergeCell ref="AV345:BG345"/>
    <mergeCell ref="BH345:BU345"/>
    <mergeCell ref="A343:B343"/>
    <mergeCell ref="D343:CA343"/>
    <mergeCell ref="A344:B344"/>
    <mergeCell ref="D344:AK344"/>
    <mergeCell ref="AL344:AO344"/>
    <mergeCell ref="AP344:AU344"/>
    <mergeCell ref="BV345:CA345"/>
    <mergeCell ref="A346:B346"/>
    <mergeCell ref="D346:AK346"/>
    <mergeCell ref="AL346:AO346"/>
    <mergeCell ref="AP346:AU346"/>
    <mergeCell ref="AV346:BG346"/>
    <mergeCell ref="BH346:BU346"/>
    <mergeCell ref="BV346:CA346"/>
    <mergeCell ref="A345:B345"/>
    <mergeCell ref="D345:AK345"/>
    <mergeCell ref="A347:B347"/>
    <mergeCell ref="D347:AK347"/>
    <mergeCell ref="AL347:AO347"/>
    <mergeCell ref="AP347:AU347"/>
    <mergeCell ref="AV347:BG347"/>
    <mergeCell ref="BH347:BU347"/>
    <mergeCell ref="D348:AK348"/>
    <mergeCell ref="AL348:AO348"/>
    <mergeCell ref="AP348:AU348"/>
    <mergeCell ref="AV348:BG348"/>
    <mergeCell ref="BH348:BU348"/>
    <mergeCell ref="BV348:CA348"/>
    <mergeCell ref="BV349:CA349"/>
    <mergeCell ref="P338:BH338"/>
    <mergeCell ref="A349:B349"/>
    <mergeCell ref="D349:AK349"/>
    <mergeCell ref="AL349:AO349"/>
    <mergeCell ref="AP349:AU349"/>
    <mergeCell ref="AV349:BG349"/>
    <mergeCell ref="BH349:BU349"/>
    <mergeCell ref="BV347:CA347"/>
    <mergeCell ref="A348:B348"/>
  </mergeCells>
  <printOptions/>
  <pageMargins left="0.1968503937007874" right="0.17716535433070868" top="0.1968503937007874" bottom="0.1968503937007874" header="0.11811023622047245" footer="0.1181102362204724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</cp:lastModifiedBy>
  <cp:lastPrinted>2013-08-09T10:55:17Z</cp:lastPrinted>
  <dcterms:created xsi:type="dcterms:W3CDTF">2008-11-14T06:21:24Z</dcterms:created>
  <dcterms:modified xsi:type="dcterms:W3CDTF">2015-11-05T09:00:48Z</dcterms:modified>
  <cp:category/>
  <cp:version/>
  <cp:contentType/>
  <cp:contentStatus/>
</cp:coreProperties>
</file>