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расходы" sheetId="1" r:id="rId1"/>
    <sheet name="доход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2" i="1" l="1"/>
  <c r="H831" i="1"/>
  <c r="E833" i="1" l="1"/>
  <c r="E834" i="1"/>
  <c r="D391" i="1"/>
  <c r="D392" i="1"/>
  <c r="D534" i="1"/>
  <c r="D435" i="1" l="1"/>
  <c r="E868" i="1" l="1"/>
  <c r="D858" i="1" l="1"/>
  <c r="D859" i="1" s="1"/>
  <c r="F333" i="1"/>
  <c r="F338" i="1"/>
  <c r="E84" i="1"/>
  <c r="E31" i="2" l="1"/>
  <c r="E512" i="1" l="1"/>
  <c r="D225" i="1"/>
  <c r="C223" i="1"/>
  <c r="D223" i="1" s="1"/>
  <c r="C220" i="1"/>
  <c r="D220" i="1" s="1"/>
  <c r="C217" i="1"/>
  <c r="D217" i="1" s="1"/>
  <c r="D215" i="1"/>
  <c r="D214" i="1"/>
  <c r="C212" i="1"/>
  <c r="D212" i="1" s="1"/>
  <c r="E109" i="1"/>
  <c r="D211" i="1" l="1"/>
  <c r="D216" i="1"/>
  <c r="D378" i="1" l="1"/>
  <c r="D430" i="1" l="1"/>
  <c r="E831" i="1" l="1"/>
  <c r="E838" i="1" s="1"/>
  <c r="E633" i="1" l="1"/>
  <c r="D537" i="1"/>
  <c r="D535" i="1"/>
  <c r="F330" i="1"/>
  <c r="F343" i="1" s="1"/>
  <c r="E510" i="1" l="1"/>
  <c r="E508" i="1"/>
  <c r="E504" i="1"/>
  <c r="E503" i="1"/>
  <c r="E506" i="1"/>
  <c r="E513" i="1" s="1"/>
  <c r="E601" i="1" l="1"/>
  <c r="D586" i="1"/>
  <c r="E82" i="1" l="1"/>
  <c r="D584" i="1" l="1"/>
  <c r="D583" i="1"/>
  <c r="E615" i="1" l="1"/>
  <c r="D415" i="1" l="1"/>
  <c r="E619" i="1" l="1"/>
  <c r="E618" i="1"/>
  <c r="E616" i="1"/>
  <c r="E617" i="1" s="1"/>
  <c r="E609" i="1"/>
  <c r="E613" i="1" s="1"/>
  <c r="E620" i="1" l="1"/>
  <c r="E621" i="1" s="1"/>
  <c r="D375" i="1"/>
  <c r="D817" i="1" l="1"/>
  <c r="D816" i="1"/>
  <c r="D815" i="1"/>
  <c r="D814" i="1"/>
  <c r="D813" i="1"/>
  <c r="D812" i="1"/>
  <c r="D811" i="1"/>
  <c r="D810" i="1"/>
  <c r="D809" i="1"/>
  <c r="D808" i="1"/>
  <c r="D807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D819" i="1" l="1"/>
  <c r="E736" i="1"/>
  <c r="E735" i="1"/>
  <c r="E734" i="1"/>
  <c r="E733" i="1"/>
  <c r="E731" i="1"/>
  <c r="E669" i="1"/>
  <c r="E652" i="1" l="1"/>
  <c r="E656" i="1"/>
  <c r="E654" i="1"/>
  <c r="E653" i="1"/>
  <c r="E667" i="1"/>
  <c r="E668" i="1"/>
  <c r="E658" i="1" l="1"/>
  <c r="E631" i="1"/>
  <c r="E642" i="1"/>
  <c r="E641" i="1"/>
  <c r="E640" i="1"/>
  <c r="E639" i="1"/>
  <c r="E638" i="1"/>
  <c r="E636" i="1"/>
  <c r="E637" i="1" s="1"/>
  <c r="E600" i="1"/>
  <c r="E599" i="1"/>
  <c r="E597" i="1"/>
  <c r="E596" i="1"/>
  <c r="E595" i="1"/>
  <c r="E602" i="1" s="1"/>
  <c r="D569" i="1"/>
  <c r="D568" i="1"/>
  <c r="D567" i="1"/>
  <c r="D566" i="1"/>
  <c r="D565" i="1"/>
  <c r="D564" i="1"/>
  <c r="D563" i="1"/>
  <c r="D562" i="1"/>
  <c r="D561" i="1"/>
  <c r="D560" i="1"/>
  <c r="D55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70" i="1"/>
  <c r="D493" i="1" l="1"/>
  <c r="D492" i="1"/>
  <c r="D491" i="1"/>
  <c r="D490" i="1"/>
  <c r="D489" i="1"/>
  <c r="D488" i="1"/>
  <c r="D487" i="1"/>
  <c r="D486" i="1"/>
  <c r="D485" i="1"/>
  <c r="D484" i="1"/>
  <c r="D483" i="1"/>
  <c r="D481" i="1"/>
  <c r="D480" i="1"/>
  <c r="D479" i="1"/>
  <c r="D478" i="1"/>
  <c r="D477" i="1"/>
  <c r="D476" i="1"/>
  <c r="D475" i="1"/>
  <c r="D474" i="1"/>
  <c r="D473" i="1"/>
  <c r="D472" i="1"/>
  <c r="D471" i="1"/>
  <c r="D571" i="1"/>
  <c r="D539" i="1"/>
  <c r="D572" i="1"/>
  <c r="D573" i="1"/>
  <c r="D574" i="1"/>
  <c r="D575" i="1"/>
  <c r="D576" i="1"/>
  <c r="D577" i="1"/>
  <c r="D578" i="1"/>
  <c r="D579" i="1"/>
  <c r="D580" i="1"/>
  <c r="D587" i="1" l="1"/>
  <c r="D482" i="1"/>
  <c r="D494" i="1" s="1"/>
  <c r="D460" i="1"/>
  <c r="D459" i="1"/>
  <c r="D457" i="1"/>
  <c r="D458" i="1" s="1"/>
  <c r="D455" i="1"/>
  <c r="D456" i="1" s="1"/>
  <c r="D436" i="1"/>
  <c r="D437" i="1"/>
  <c r="D438" i="1"/>
  <c r="D439" i="1"/>
  <c r="D440" i="1"/>
  <c r="D441" i="1"/>
  <c r="D442" i="1"/>
  <c r="D443" i="1"/>
  <c r="D444" i="1"/>
  <c r="D445" i="1"/>
  <c r="D416" i="1"/>
  <c r="D399" i="1"/>
  <c r="D400" i="1" s="1"/>
  <c r="D397" i="1"/>
  <c r="D398" i="1" s="1"/>
  <c r="D395" i="1"/>
  <c r="D396" i="1" s="1"/>
  <c r="D394" i="1"/>
  <c r="D382" i="1"/>
  <c r="D381" i="1"/>
  <c r="F331" i="1"/>
  <c r="G304" i="1"/>
  <c r="G294" i="1"/>
  <c r="G303" i="1"/>
  <c r="G300" i="1"/>
  <c r="F328" i="1"/>
  <c r="D333" i="1"/>
  <c r="E333" i="1"/>
  <c r="D338" i="1"/>
  <c r="D448" i="1" l="1"/>
  <c r="F361" i="1"/>
  <c r="G305" i="1"/>
  <c r="G314" i="1" s="1"/>
  <c r="D461" i="1"/>
  <c r="E250" i="1"/>
  <c r="E251" i="1" s="1"/>
  <c r="E248" i="1" l="1"/>
  <c r="G261" i="1"/>
  <c r="G273" i="1" s="1"/>
  <c r="D187" i="1" l="1"/>
  <c r="E146" i="1"/>
  <c r="E147" i="1" s="1"/>
  <c r="E144" i="1"/>
  <c r="E143" i="1"/>
  <c r="E145" i="1" l="1"/>
  <c r="E148" i="1" s="1"/>
  <c r="E122" i="1" l="1"/>
  <c r="E791" i="1" l="1"/>
  <c r="E799" i="1" s="1"/>
  <c r="E789" i="1"/>
  <c r="E784" i="1"/>
  <c r="E785" i="1"/>
  <c r="E786" i="1"/>
  <c r="E787" i="1"/>
  <c r="E788" i="1"/>
  <c r="E798" i="1"/>
  <c r="E783" i="1"/>
  <c r="E790" i="1" l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5" i="1"/>
  <c r="E732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3" i="1"/>
  <c r="E700" i="1"/>
  <c r="E782" i="1" l="1"/>
  <c r="D453" i="1"/>
  <c r="D452" i="1"/>
  <c r="D450" i="1"/>
  <c r="D449" i="1"/>
  <c r="D451" i="1" s="1"/>
  <c r="D447" i="1"/>
  <c r="D446" i="1"/>
  <c r="E133" i="1"/>
  <c r="D454" i="1" l="1"/>
  <c r="E135" i="1"/>
  <c r="E136" i="1" s="1"/>
  <c r="E132" i="1"/>
  <c r="E134" i="1" s="1"/>
  <c r="E137" i="1" l="1"/>
  <c r="F359" i="1"/>
  <c r="F357" i="1" s="1"/>
  <c r="D357" i="1"/>
  <c r="F354" i="1"/>
  <c r="G267" i="1"/>
  <c r="E125" i="1"/>
  <c r="E121" i="1"/>
  <c r="E123" i="1" s="1"/>
  <c r="F360" i="1" l="1"/>
  <c r="E126" i="1"/>
  <c r="D159" i="1" l="1"/>
  <c r="D200" i="1"/>
  <c r="D186" i="1"/>
  <c r="D157" i="1" l="1"/>
  <c r="E104" i="1" l="1"/>
  <c r="E100" i="1"/>
  <c r="E103" i="1" s="1"/>
  <c r="E85" i="1"/>
  <c r="E106" i="1"/>
  <c r="E105" i="1"/>
  <c r="E101" i="1"/>
  <c r="E107" i="1" l="1"/>
  <c r="E110" i="1" s="1"/>
  <c r="E111" i="1" s="1"/>
  <c r="D59" i="2"/>
  <c r="C184" i="1" l="1"/>
  <c r="D184" i="1" s="1"/>
  <c r="D183" i="1" s="1"/>
  <c r="C195" i="1"/>
  <c r="D195" i="1" s="1"/>
  <c r="C189" i="1"/>
  <c r="D189" i="1" s="1"/>
  <c r="C192" i="1"/>
  <c r="D192" i="1" s="1"/>
  <c r="C198" i="1"/>
  <c r="D198" i="1" s="1"/>
  <c r="D197" i="1" s="1"/>
  <c r="C209" i="1"/>
  <c r="D209" i="1" s="1"/>
  <c r="C206" i="1"/>
  <c r="D206" i="1" s="1"/>
  <c r="C203" i="1"/>
  <c r="D203" i="1" s="1"/>
  <c r="D426" i="1"/>
  <c r="D425" i="1"/>
  <c r="D427" i="1" s="1"/>
  <c r="D188" i="1" l="1"/>
  <c r="D202" i="1"/>
  <c r="E643" i="1"/>
  <c r="E628" i="1"/>
  <c r="E635" i="1" s="1"/>
  <c r="D582" i="1"/>
  <c r="D581" i="1"/>
  <c r="E644" i="1" l="1"/>
  <c r="G271" i="1"/>
  <c r="D172" i="1"/>
  <c r="E90" i="1" l="1"/>
  <c r="E74" i="1"/>
  <c r="E97" i="1" l="1"/>
  <c r="E98" i="1" s="1"/>
  <c r="C170" i="1" s="1"/>
  <c r="E92" i="1"/>
  <c r="E86" i="1"/>
  <c r="D170" i="1" l="1"/>
  <c r="D169" i="1" s="1"/>
  <c r="C178" i="1"/>
  <c r="D178" i="1" s="1"/>
  <c r="C175" i="1"/>
  <c r="D175" i="1" s="1"/>
  <c r="C181" i="1"/>
  <c r="D181" i="1" s="1"/>
  <c r="F42" i="2"/>
  <c r="F43" i="2" s="1"/>
  <c r="D174" i="1" l="1"/>
  <c r="E704" i="1"/>
  <c r="E705" i="1"/>
  <c r="E611" i="1" l="1"/>
  <c r="D855" i="1" l="1"/>
  <c r="D854" i="1"/>
  <c r="D853" i="1"/>
  <c r="D852" i="1"/>
  <c r="D849" i="1"/>
  <c r="D848" i="1"/>
  <c r="D847" i="1"/>
  <c r="D846" i="1"/>
  <c r="D845" i="1"/>
  <c r="D844" i="1"/>
  <c r="D423" i="1"/>
  <c r="D422" i="1"/>
  <c r="D421" i="1"/>
  <c r="D420" i="1"/>
  <c r="D419" i="1"/>
  <c r="D418" i="1"/>
  <c r="D417" i="1"/>
  <c r="F433" i="1" s="1"/>
  <c r="D414" i="1"/>
  <c r="D413" i="1"/>
  <c r="D412" i="1"/>
  <c r="E702" i="1"/>
  <c r="E701" i="1"/>
  <c r="E693" i="1"/>
  <c r="E694" i="1"/>
  <c r="E695" i="1"/>
  <c r="E696" i="1"/>
  <c r="E697" i="1"/>
  <c r="E698" i="1"/>
  <c r="E69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706" i="1"/>
  <c r="D424" i="1" l="1"/>
  <c r="D462" i="1" s="1"/>
  <c r="E766" i="1"/>
  <c r="E610" i="1"/>
  <c r="D371" i="1" l="1"/>
  <c r="D372" i="1"/>
  <c r="D379" i="1"/>
  <c r="D380" i="1"/>
  <c r="G270" i="1"/>
  <c r="E235" i="1"/>
  <c r="E236" i="1" s="1"/>
  <c r="D377" i="1" l="1"/>
  <c r="G282" i="1"/>
  <c r="E81" i="1"/>
  <c r="C155" i="1" s="1"/>
  <c r="E76" i="1"/>
  <c r="E70" i="1"/>
  <c r="D401" i="1" l="1"/>
  <c r="C161" i="1"/>
  <c r="D161" i="1" s="1"/>
  <c r="D155" i="1"/>
  <c r="D154" i="1" s="1"/>
  <c r="C164" i="1"/>
  <c r="D164" i="1" s="1"/>
  <c r="C167" i="1"/>
  <c r="D167" i="1" s="1"/>
  <c r="D160" i="1" l="1"/>
  <c r="E800" i="1"/>
</calcChain>
</file>

<file path=xl/sharedStrings.xml><?xml version="1.0" encoding="utf-8"?>
<sst xmlns="http://schemas.openxmlformats.org/spreadsheetml/2006/main" count="868" uniqueCount="402">
  <si>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</si>
  <si>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</si>
  <si>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          (наименование учреждения)</t>
  </si>
  <si>
    <t>1. Доходы</t>
  </si>
  <si>
    <t>1. Доходы от использования собственности</t>
  </si>
  <si>
    <t>N</t>
  </si>
  <si>
    <t>п/п</t>
  </si>
  <si>
    <t>Источник доходов</t>
  </si>
  <si>
    <t>Единица измерения</t>
  </si>
  <si>
    <t>Количество</t>
  </si>
  <si>
    <t>Размер платы (тариф, ставка) (руб.)</t>
  </si>
  <si>
    <t>Сумма, руб.</t>
  </si>
  <si>
    <t>Примечание</t>
  </si>
  <si>
    <t>Итого:</t>
  </si>
  <si>
    <t>2. Доходы в виде целевых субсидий</t>
  </si>
  <si>
    <t>Код (наименование) субсидии</t>
  </si>
  <si>
    <t>Направления расходования субсидии</t>
  </si>
  <si>
    <t>Расчет (обоснование) &lt;*&gt;</t>
  </si>
  <si>
    <t>--------------------------------</t>
  </si>
  <si>
    <t>&lt;*&gt; Субсидия на ремонт зданий и сооружений включается в расчет на основании приложенного согласованного локального сметного расчета.</t>
  </si>
  <si>
    <t>3. Доходы от оказания услуг (выполнения работ)</t>
  </si>
  <si>
    <t>Наименование услуги (работы)</t>
  </si>
  <si>
    <t>Объем услуг (работ)</t>
  </si>
  <si>
    <t>Затраты на единицу услуги (работы), руб.</t>
  </si>
  <si>
    <t>В рамках установленного муниципального задания</t>
  </si>
  <si>
    <t>Размер платы (тариф, цена), руб.</t>
  </si>
  <si>
    <t>Сумма (руб.)</t>
  </si>
  <si>
    <t>Сверх установленного муниципального задания</t>
  </si>
  <si>
    <t>4. Доходы от иной приносящей доход деятельности</t>
  </si>
  <si>
    <t>Вид деятельности</t>
  </si>
  <si>
    <t>Расчет (обоснование)</t>
  </si>
  <si>
    <t>2. Расходы</t>
  </si>
  <si>
    <t>1. Расчеты (обоснования) выплат персоналу</t>
  </si>
  <si>
    <t>1.1. Расходы на оплату труда</t>
  </si>
  <si>
    <t>Наименование расходов</t>
  </si>
  <si>
    <t>Сумма в месяц, руб.</t>
  </si>
  <si>
    <t>(гр. 3 x гр. 4) &lt;*&gt;</t>
  </si>
  <si>
    <t>Фонд оплаты труда в соответствии с утвержденным штатным расписанием</t>
  </si>
  <si>
    <t>Компенсационные выплаты, всего</t>
  </si>
  <si>
    <t>в том числе:</t>
  </si>
  <si>
    <t>выплаты за работу в ночное время</t>
  </si>
  <si>
    <t>повышение оплаты труда работникам, занятым на работах с вредными и опасными условиями труда</t>
  </si>
  <si>
    <t>Стимулирующие выплаты, всего</t>
  </si>
  <si>
    <t>материальная помощь при предоставлении ежегодного оплачиваемого отпуска</t>
  </si>
  <si>
    <t>надбавка за сложность и напряженность работы</t>
  </si>
  <si>
    <t>ежемесячное премирование по результатам труда</t>
  </si>
  <si>
    <t>Иные выплаты, предусмотренные Трудовым кодексом Российской Федерации, всего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</si>
  <si>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</si>
  <si>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</si>
  <si>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</si>
  <si>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</si>
  <si>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x</t>
  </si>
  <si>
    <t>В том числе: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</si>
  <si>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</si>
  <si>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</si>
  <si>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</si>
  <si>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</si>
  <si>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</si>
  <si>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</si>
  <si>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</si>
  <si>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0,___ % &lt;*&gt;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</si>
  <si>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</si>
  <si>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</t>
  </si>
  <si>
    <t>выплаты населению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</si>
  <si>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</si>
  <si>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</si>
  <si>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</si>
  <si>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</t>
  </si>
  <si>
    <t>(гр. 3 x гр. 4)</t>
  </si>
  <si>
    <t>Налоговая база, руб.</t>
  </si>
  <si>
    <t>Ставка налога, %</t>
  </si>
  <si>
    <t>Сумма исчисленного налога, подлежащего уплате, руб.</t>
  </si>
  <si>
    <t>(гр. 3 x гр. 4 / 100)</t>
  </si>
  <si>
    <t>Кол-во</t>
  </si>
  <si>
    <t>Кол-во платежей в год</t>
  </si>
  <si>
    <t>Стоимость за единицу измерения, руб.</t>
  </si>
  <si>
    <t>(гр. 4 x гр. 5 x гр. 6)</t>
  </si>
  <si>
    <t>Абонентская плата за использование линий связи</t>
  </si>
  <si>
    <t>абон. номер</t>
  </si>
  <si>
    <t>Повременная плата за использование линий связи</t>
  </si>
  <si>
    <t>мин.</t>
  </si>
  <si>
    <t>Оплата междугородных и международных соединений</t>
  </si>
  <si>
    <t>Услуги радиосвязи</t>
  </si>
  <si>
    <t>радиоточка</t>
  </si>
  <si>
    <t>Услуги интернет-провайдеров</t>
  </si>
  <si>
    <t>усл. ед.</t>
  </si>
  <si>
    <t>Оплата сотовой связи</t>
  </si>
  <si>
    <t>шт. (мин.)</t>
  </si>
  <si>
    <t>услуги по пересылке почтовых отправлений</t>
  </si>
  <si>
    <t>шт.</t>
  </si>
  <si>
    <t>5.2. Расчет (обоснование) расходов на оплату транспортных услуг</t>
  </si>
  <si>
    <t>Количество единиц</t>
  </si>
  <si>
    <t>Стоимость за единицу, руб.</t>
  </si>
  <si>
    <t>Количество платежей в год</t>
  </si>
  <si>
    <t>Обеспечение работников проездными документами в служебных целях</t>
  </si>
  <si>
    <t>Оплата услуг по грузовым перевозкам</t>
  </si>
  <si>
    <t>5.3. Расчет (обоснование) расходов на оплату коммунальных услуг</t>
  </si>
  <si>
    <t>Количество потребления в год</t>
  </si>
  <si>
    <t>Тариф (стоимость за единицу измерения), руб.</t>
  </si>
  <si>
    <t>(гр. 4 x гр. 5)</t>
  </si>
  <si>
    <t>куб. м</t>
  </si>
  <si>
    <t>Оплата потребления теплоэнергии, всего</t>
  </si>
  <si>
    <t>Оплата потребления воды, всего</t>
  </si>
  <si>
    <t>Водопотребление</t>
  </si>
  <si>
    <t>Водоотведение</t>
  </si>
  <si>
    <t>5.4. Расчет (обоснование) расходов на оплату аренды имущества</t>
  </si>
  <si>
    <t>Количество арендуемых единиц</t>
  </si>
  <si>
    <t>Средняя стоимость аренды в месяц, руб.</t>
  </si>
  <si>
    <t>Период предоставления услуг (количество месяцев)</t>
  </si>
  <si>
    <t>Арендная плата за пользование имуществом, всего</t>
  </si>
  <si>
    <t>5.5. Расчет (обоснование) расходов на оплату работ, услуг по содержанию имущества</t>
  </si>
  <si>
    <t>Расчет стоимости, руб.</t>
  </si>
  <si>
    <t>Стоимость услуги, руб.</t>
  </si>
  <si>
    <t>Средняя стоимость, руб.</t>
  </si>
  <si>
    <t>(гр. 2 x гр. 3)</t>
  </si>
  <si>
    <t xml:space="preserve">                                         (подпись)    (расшифровка подписи)</t>
  </si>
  <si>
    <t>Источник финансового обеспечения МБ</t>
  </si>
  <si>
    <t>кол-во в год</t>
  </si>
  <si>
    <t>Код видов расходов 111 266</t>
  </si>
  <si>
    <t>выплаты больничного листа за счет работодателя</t>
  </si>
  <si>
    <t>Код видов расходов 851 291</t>
  </si>
  <si>
    <t>Код видов расходов 244</t>
  </si>
  <si>
    <t>5.1. Расчет (обоснование) расходов на оплату услуг связи 221</t>
  </si>
  <si>
    <t>Твердые коммунальные отходы</t>
  </si>
  <si>
    <t>ТО автомобиля и ремонт</t>
  </si>
  <si>
    <t>восстановление картриджа</t>
  </si>
  <si>
    <t>ремонт МФУ</t>
  </si>
  <si>
    <t>вентилятор</t>
  </si>
  <si>
    <t>кресло</t>
  </si>
  <si>
    <t>5.9. Расчет (обоснование) расходов на приобретение материальных запасов</t>
  </si>
  <si>
    <t>термопод</t>
  </si>
  <si>
    <t>кол-во детей</t>
  </si>
  <si>
    <t>родительская плата</t>
  </si>
  <si>
    <t>остатки прошлого года</t>
  </si>
  <si>
    <t>Код видов расходов 111 211</t>
  </si>
  <si>
    <t>Уплата налога на имущество организаций и земельного налога</t>
  </si>
  <si>
    <t>интернет</t>
  </si>
  <si>
    <t>электроэнергия</t>
  </si>
  <si>
    <t>квч</t>
  </si>
  <si>
    <t>остаток прошлого года</t>
  </si>
  <si>
    <t>РСПИ</t>
  </si>
  <si>
    <t>5.6. Расчет (обоснование) расходов на оплату Прочие работы, услуги</t>
  </si>
  <si>
    <t>медосмотр</t>
  </si>
  <si>
    <t>Итого по 80.00.00</t>
  </si>
  <si>
    <t>питание</t>
  </si>
  <si>
    <t>718.05.0003</t>
  </si>
  <si>
    <t>персонифецироввный учет</t>
  </si>
  <si>
    <t>внебюджет</t>
  </si>
  <si>
    <t>итог всего</t>
  </si>
  <si>
    <t>Итого по 31.08.04</t>
  </si>
  <si>
    <t>итог</t>
  </si>
  <si>
    <t>итог по 80.00.00</t>
  </si>
  <si>
    <t>абонентская плата остатки прошлого года</t>
  </si>
  <si>
    <t>отопление</t>
  </si>
  <si>
    <t>отопление остатки прошлого года</t>
  </si>
  <si>
    <t>водоотведение остатки пролшого года</t>
  </si>
  <si>
    <t>Код видов расходов 119 213</t>
  </si>
  <si>
    <t>Код видов расходов 112 226</t>
  </si>
  <si>
    <t>компенсация расходов по проезду в служебные командировки</t>
  </si>
  <si>
    <t>повышение квалификации</t>
  </si>
  <si>
    <t>питание детей</t>
  </si>
  <si>
    <t>Итого по 10.95.12</t>
  </si>
  <si>
    <t>Итого по 31.18.00</t>
  </si>
  <si>
    <t xml:space="preserve">итог </t>
  </si>
  <si>
    <t>5.7. Расчет (обоснование) расходов на оплату  Увеличение стоимости основных средств</t>
  </si>
  <si>
    <t>5.8. Расчет (обоснование) расходов на приобретение Увеличение стоимости мягкого инвентаря</t>
  </si>
  <si>
    <t>бумага</t>
  </si>
  <si>
    <t>папки</t>
  </si>
  <si>
    <t>файлы</t>
  </si>
  <si>
    <t>корректор</t>
  </si>
  <si>
    <t>скрепки</t>
  </si>
  <si>
    <t>клей</t>
  </si>
  <si>
    <t>ножницы</t>
  </si>
  <si>
    <t>ватман</t>
  </si>
  <si>
    <t>маркеры</t>
  </si>
  <si>
    <t>гуашь</t>
  </si>
  <si>
    <t>перчатки</t>
  </si>
  <si>
    <t>губки</t>
  </si>
  <si>
    <t>туалетная бумага</t>
  </si>
  <si>
    <t>мешки для мусора</t>
  </si>
  <si>
    <t>лампы</t>
  </si>
  <si>
    <t>смеситель</t>
  </si>
  <si>
    <t>батарейки</t>
  </si>
  <si>
    <t>веник</t>
  </si>
  <si>
    <t>бумага цветная</t>
  </si>
  <si>
    <t>5.10. Расчет (обоснование) расходов на  Увеличение стоимости прочих материальных запасов однократного применения</t>
  </si>
  <si>
    <t>30д/дн 70 р</t>
  </si>
  <si>
    <t>718.07.0001</t>
  </si>
  <si>
    <t>РЦП "Семья и дети Ярославии" подпрпограмму "Ярославские каникулы" в части  наборов продуктов питания</t>
  </si>
  <si>
    <t>Субсидия на проведение ремнонтных работ в помещениях, предназначенных для создания центров образования детей цифрового и гуманитарного профилей "Точка роста"</t>
  </si>
  <si>
    <t>Субсидия на реализацию подпрограммы "Ярославские каникулы" ОЦП "Семья и дети Ярославии" в части оплаты стоимости наборов продуктов питания в лагерях с дневной формой пребывания детей, расположенных на территории ЯО</t>
  </si>
  <si>
    <t>718.01.0003</t>
  </si>
  <si>
    <t>718.01.0004</t>
  </si>
  <si>
    <t>Итого по 10.10.03</t>
  </si>
  <si>
    <t>выплаты за классное руководство</t>
  </si>
  <si>
    <t>Итого по 31.11.01</t>
  </si>
  <si>
    <t>итог по 10.10.03</t>
  </si>
  <si>
    <t>итог по 31.11.01</t>
  </si>
  <si>
    <t>Код видов расходов 112 212</t>
  </si>
  <si>
    <t>компенсация дополнительных расходов, связанных с проживанием вне места постоянного жительства (суточных)</t>
  </si>
  <si>
    <t>Итог по 10.10.03</t>
  </si>
  <si>
    <t>Итого по 10.10.03:</t>
  </si>
  <si>
    <t>Код видов расходов 852 291</t>
  </si>
  <si>
    <t>Уплата транспортного налога</t>
  </si>
  <si>
    <t>госпошлина</t>
  </si>
  <si>
    <t>Итого по 31.11.01:</t>
  </si>
  <si>
    <t>итог по ст.</t>
  </si>
  <si>
    <t>5.1. Расчет (обоснование) расходов на оплату услуг связи 222</t>
  </si>
  <si>
    <t>отплата проезда школьников</t>
  </si>
  <si>
    <t>Твердые коммунальные отходы остатки прошлго года</t>
  </si>
  <si>
    <t>видеонаблюдение</t>
  </si>
  <si>
    <t>УУТЭ</t>
  </si>
  <si>
    <t>ремонт навеса</t>
  </si>
  <si>
    <t>итог по 10.17.01</t>
  </si>
  <si>
    <t>ремонт кабинетов по проекту Точки роста</t>
  </si>
  <si>
    <t>итог по 10.28.01</t>
  </si>
  <si>
    <t>итог по 21.13.01</t>
  </si>
  <si>
    <t>разработка сметной документации</t>
  </si>
  <si>
    <t>проверка сметной документации</t>
  </si>
  <si>
    <t>глоннас</t>
  </si>
  <si>
    <t>Итого по 31.38.00</t>
  </si>
  <si>
    <t>горячие питание детей</t>
  </si>
  <si>
    <t>электронная подпись</t>
  </si>
  <si>
    <t>программное обеспечение</t>
  </si>
  <si>
    <t>сопровождение лицензионных программ</t>
  </si>
  <si>
    <t>антивирустник</t>
  </si>
  <si>
    <t>обучение первой помощи</t>
  </si>
  <si>
    <t>обучение по го</t>
  </si>
  <si>
    <t>обучение по охране труда</t>
  </si>
  <si>
    <t>гигиеническая подготовка работников</t>
  </si>
  <si>
    <t>Итого по 31.12.00</t>
  </si>
  <si>
    <t>итог по 22.23.03</t>
  </si>
  <si>
    <t>итог по 31.18.00</t>
  </si>
  <si>
    <t>питание детей остатки прошлого года</t>
  </si>
  <si>
    <t>5.7. Расчет (обоснование) расходов на оплату  Страхование</t>
  </si>
  <si>
    <t>страховка автобуса</t>
  </si>
  <si>
    <t>5.8. Расчет (обоснование) расходов на приобретение Увеличение стоимости лекарственных препаратов и материалов, применяемых в медицинских целях</t>
  </si>
  <si>
    <t>медикаменты</t>
  </si>
  <si>
    <t>краска</t>
  </si>
  <si>
    <t>кисти</t>
  </si>
  <si>
    <t>халат</t>
  </si>
  <si>
    <t>спец. Одежда</t>
  </si>
  <si>
    <t>журналы классные</t>
  </si>
  <si>
    <t>скотч</t>
  </si>
  <si>
    <t>тетради</t>
  </si>
  <si>
    <t>скобы</t>
  </si>
  <si>
    <t>краска тонер</t>
  </si>
  <si>
    <t>бумага сертификатная</t>
  </si>
  <si>
    <t>гелевая подушка</t>
  </si>
  <si>
    <t>накопитель многоуровневая</t>
  </si>
  <si>
    <t>стикеры</t>
  </si>
  <si>
    <t>закладки</t>
  </si>
  <si>
    <t>ежедневник</t>
  </si>
  <si>
    <t>накопитель для бумаг</t>
  </si>
  <si>
    <t>знаки безопастности</t>
  </si>
  <si>
    <t>мел</t>
  </si>
  <si>
    <t>зажимы</t>
  </si>
  <si>
    <t>штампы</t>
  </si>
  <si>
    <t>диспансер</t>
  </si>
  <si>
    <t>книга регистрации</t>
  </si>
  <si>
    <t>набор для сшивания</t>
  </si>
  <si>
    <t>диски</t>
  </si>
  <si>
    <t>коврик для мыши</t>
  </si>
  <si>
    <t>мышь</t>
  </si>
  <si>
    <t>картридж</t>
  </si>
  <si>
    <t>нитки</t>
  </si>
  <si>
    <t>пистолет для клея</t>
  </si>
  <si>
    <t>пяльца</t>
  </si>
  <si>
    <t>крючки для вязания</t>
  </si>
  <si>
    <t>спицы</t>
  </si>
  <si>
    <t>указка</t>
  </si>
  <si>
    <t>розетки и выключатели</t>
  </si>
  <si>
    <t>таблички на кабинеты</t>
  </si>
  <si>
    <t>настольный набор</t>
  </si>
  <si>
    <t>хлорные таблетки</t>
  </si>
  <si>
    <t>пакеты под мусор</t>
  </si>
  <si>
    <t>очиститель труб</t>
  </si>
  <si>
    <t>мыло</t>
  </si>
  <si>
    <t>жидкость для посуды</t>
  </si>
  <si>
    <t>полотенца</t>
  </si>
  <si>
    <t>фильтры</t>
  </si>
  <si>
    <t>корзина под бумагу</t>
  </si>
  <si>
    <t>колонки</t>
  </si>
  <si>
    <t>губка стиратель</t>
  </si>
  <si>
    <t>салфетки для губки</t>
  </si>
  <si>
    <t>удлинитель</t>
  </si>
  <si>
    <t>шпагат</t>
  </si>
  <si>
    <t>салфетки чистящие</t>
  </si>
  <si>
    <t>держатель для бумаги</t>
  </si>
  <si>
    <t>освежитель отпуска</t>
  </si>
  <si>
    <t>средство для стекол</t>
  </si>
  <si>
    <t>средство для дизенфекции</t>
  </si>
  <si>
    <t>средство для санузла</t>
  </si>
  <si>
    <t>чистящие средства</t>
  </si>
  <si>
    <t>моющие средства</t>
  </si>
  <si>
    <t>аккумулятор</t>
  </si>
  <si>
    <t>щетка для подметания</t>
  </si>
  <si>
    <t>совок</t>
  </si>
  <si>
    <t>тряпкадержтель</t>
  </si>
  <si>
    <t>г8рабли</t>
  </si>
  <si>
    <t>метла</t>
  </si>
  <si>
    <t>коврик диэлектрически</t>
  </si>
  <si>
    <t>стартер</t>
  </si>
  <si>
    <t>ведро</t>
  </si>
  <si>
    <t>изолента</t>
  </si>
  <si>
    <t>канц. нож</t>
  </si>
  <si>
    <t>тяпка</t>
  </si>
  <si>
    <t>цапка</t>
  </si>
  <si>
    <t>секатор</t>
  </si>
  <si>
    <t>клеенка</t>
  </si>
  <si>
    <t>доводчик</t>
  </si>
  <si>
    <t>замок</t>
  </si>
  <si>
    <t>крепление для унитаза</t>
  </si>
  <si>
    <t>набор игл</t>
  </si>
  <si>
    <t>писуары</t>
  </si>
  <si>
    <t>сифон  и кран для писуара</t>
  </si>
  <si>
    <t>жидкость стеклоомывающая</t>
  </si>
  <si>
    <t>стаканы</t>
  </si>
  <si>
    <t>поднос</t>
  </si>
  <si>
    <t>канц. товары</t>
  </si>
  <si>
    <t>карта тахографа</t>
  </si>
  <si>
    <t>5.10. Расчет (обоснование) расходов на  Увеличение стоимости материальных запасов для целей капитальных вложений</t>
  </si>
  <si>
    <t>счетчик меркурий</t>
  </si>
  <si>
    <t>аттестаты и приложения к ним</t>
  </si>
  <si>
    <t>МОУ Дуниловская ООШ</t>
  </si>
  <si>
    <t xml:space="preserve">               ______________МОУ Дуниловская ООШ______________________</t>
  </si>
  <si>
    <t>обслуживание АПС</t>
  </si>
  <si>
    <t>водоподготовка</t>
  </si>
  <si>
    <t>мониторинг тех. Ср-в охраны</t>
  </si>
  <si>
    <t>пропитка чердачных помещений</t>
  </si>
  <si>
    <t>испытание молниезащиты</t>
  </si>
  <si>
    <t>тех. Обсл. Водоподготовки</t>
  </si>
  <si>
    <t>зарядка огнетушителей</t>
  </si>
  <si>
    <t>обслуживание куллера</t>
  </si>
  <si>
    <t>дезинфекция и дерратизация</t>
  </si>
  <si>
    <t>исследования качества воды</t>
  </si>
  <si>
    <t>санитарный минимум</t>
  </si>
  <si>
    <t>обучение по электробезопастности</t>
  </si>
  <si>
    <t>бесконтактный термометр</t>
  </si>
  <si>
    <t>5.8. Расчет (обоснование) расходов на приобретение Увеличение стоимости продуктов питания</t>
  </si>
  <si>
    <t>продукты</t>
  </si>
  <si>
    <t>итог по 31.38.00</t>
  </si>
  <si>
    <t>итог по 31.12.00</t>
  </si>
  <si>
    <t>продукты остатки прошлго года</t>
  </si>
  <si>
    <t>кисти, валики</t>
  </si>
  <si>
    <t>эмаль</t>
  </si>
  <si>
    <t>диз. Ср-во</t>
  </si>
  <si>
    <t>директор                            ___________С.А.Шашлова</t>
  </si>
  <si>
    <t>оплата лицензионных программ</t>
  </si>
  <si>
    <t>Итого по 33.09.00</t>
  </si>
  <si>
    <t>итог по 33.10.00</t>
  </si>
  <si>
    <t>Итого по ст</t>
  </si>
  <si>
    <t>718.01.0005</t>
  </si>
  <si>
    <t>Субсидия на обеспечение бесплатным питанием обучающихся муниципальных общеобразовательных учреждениий.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</si>
  <si>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организациях(областная)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</si>
  <si>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организациях(федеральная)</t>
  </si>
  <si>
    <t>Субсидия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</si>
  <si>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рециркулятор</t>
  </si>
  <si>
    <t>дозатор для дезинфекции рук</t>
  </si>
  <si>
    <t>Фонд оплаты труда в соответствии с утвержденным штатным расписанием(остатки прошлого года)</t>
  </si>
  <si>
    <t>термоса</t>
  </si>
  <si>
    <t>медикаменты(остатки прошлого года)</t>
  </si>
  <si>
    <t>дезинфицирующие средства</t>
  </si>
  <si>
    <t>Итого</t>
  </si>
  <si>
    <t>мебель</t>
  </si>
  <si>
    <t>,</t>
  </si>
  <si>
    <t>СИЗ</t>
  </si>
  <si>
    <t>хозяйственные принадлежности</t>
  </si>
  <si>
    <t>канцелярские принадлежности</t>
  </si>
  <si>
    <t>компьютерные комплектующие</t>
  </si>
  <si>
    <t xml:space="preserve">                            ____2022__________ год</t>
  </si>
  <si>
    <t>производственный контроль</t>
  </si>
  <si>
    <t>испытание электроизоляции</t>
  </si>
  <si>
    <t>системный блок</t>
  </si>
  <si>
    <t>вода питьевая</t>
  </si>
  <si>
    <t>выплаты за класное руководство</t>
  </si>
  <si>
    <t xml:space="preserve">                             2022 год</t>
  </si>
  <si>
    <t>Субвенция на обеспечение выплат по классному руководству</t>
  </si>
  <si>
    <t>итог по ст</t>
  </si>
  <si>
    <t>отопление (остатки прошлого года)</t>
  </si>
  <si>
    <t>электроэнергия (остатки прошлого года)</t>
  </si>
  <si>
    <t>Твердые коммунальные отходы (остатки прошлго года)</t>
  </si>
  <si>
    <t>перезарядка огнетушителей(остатки прошлого года)</t>
  </si>
  <si>
    <t>заправка катриджа (остатки прошлого года)</t>
  </si>
  <si>
    <t>аттестаты и приложения к ним (остатки прошлого года)</t>
  </si>
  <si>
    <t>питание ост</t>
  </si>
  <si>
    <t xml:space="preserve">техническое обслуживание комплекса технических средств охраны </t>
  </si>
  <si>
    <t>книжная продукция</t>
  </si>
  <si>
    <t>швейные машинки</t>
  </si>
  <si>
    <t>замена АПС</t>
  </si>
  <si>
    <t>услуги нотариуса</t>
  </si>
  <si>
    <t>гос экспертиза</t>
  </si>
  <si>
    <t>обучение по оказанию мед. помощи</t>
  </si>
  <si>
    <t>спортивный комплекс "Гимнастический"</t>
  </si>
  <si>
    <t>урна квадратная</t>
  </si>
  <si>
    <t>грунтовка</t>
  </si>
  <si>
    <t>цветочные семена,рассада</t>
  </si>
  <si>
    <t>светильники  потолочные</t>
  </si>
  <si>
    <t>лампы люминесцентные</t>
  </si>
  <si>
    <t>коврик диэлектрический</t>
  </si>
  <si>
    <t>набор реактивов для ОГЭ по химии</t>
  </si>
  <si>
    <t>расчистка крыши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</si>
</sst>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 applyAlignment="1">
      <alignment horizontal="justify" vertical="center"/>
    </xf>
    <xf numFmtId="0" fontId="0" fillId="3" borderId="0" xfId="0" applyFill="1"/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4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2" borderId="0" xfId="0" applyFill="1" applyAlignment="1">
      <alignment horizontal="justify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2" fontId="0" fillId="2" borderId="6" xfId="0" applyNumberFormat="1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1" applyFill="1" applyBorder="1" applyAlignment="1">
      <alignment horizontal="center" vertical="center" wrapText="1"/>
    </xf>
    <xf numFmtId="0" fontId="3" fillId="3" borderId="6" xfId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/>
    <xf numFmtId="0" fontId="0" fillId="3" borderId="9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2" xfId="0" applyFill="1" applyBorder="1"/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2" fontId="0" fillId="3" borderId="6" xfId="0" applyNumberFormat="1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justify" vertical="center"/>
    </xf>
    <xf numFmtId="0" fontId="1" fillId="3" borderId="6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12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0" fillId="2" borderId="1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0" fillId="2" borderId="21" xfId="0" applyFill="1" applyBorder="1" applyAlignment="1">
      <alignment horizontal="right" vertical="center" wrapText="1"/>
    </xf>
    <xf numFmtId="0" fontId="0" fillId="2" borderId="20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22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0" fillId="3" borderId="17" xfId="0" applyFill="1" applyBorder="1" applyAlignment="1">
      <alignment horizontal="right" vertical="center" wrapText="1"/>
    </xf>
    <xf numFmtId="0" fontId="0" fillId="3" borderId="18" xfId="0" applyFill="1" applyBorder="1" applyAlignment="1">
      <alignment horizontal="right" vertical="center" wrapText="1"/>
    </xf>
    <xf numFmtId="0" fontId="0" fillId="3" borderId="19" xfId="0" applyFill="1" applyBorder="1" applyAlignment="1">
      <alignment horizontal="righ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0" fillId="2" borderId="18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588FB17E3B47638411962F5B6A898847C1F6BC62FFA93030268D06A87A7E0FCADDB34744E43945D89FB3B0D7011I3I" TargetMode="External"/><Relationship Id="rId1" Type="http://schemas.openxmlformats.org/officeDocument/2006/relationships/hyperlink" Target="consultantplus://offline/ref=2588FB17E3B47638411962F5B6A898847C1F6BC62FFA93030268D06A87A7E0FCADDB34744E43945D89FB3B0D7011I3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9"/>
  <sheetViews>
    <sheetView tabSelected="1" topLeftCell="A212" workbookViewId="0">
      <selection activeCell="A228" sqref="A228:E228"/>
    </sheetView>
  </sheetViews>
  <sheetFormatPr defaultRowHeight="15" x14ac:dyDescent="0.25"/>
  <cols>
    <col min="1" max="1" width="11.28515625" customWidth="1"/>
    <col min="2" max="2" width="58.7109375" customWidth="1"/>
    <col min="3" max="3" width="16.140625" customWidth="1"/>
    <col min="4" max="4" width="11.28515625" customWidth="1"/>
    <col min="5" max="5" width="12.140625" customWidth="1"/>
    <col min="6" max="7" width="11.5703125" bestFit="1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4.25" customHeight="1" x14ac:dyDescent="0.25">
      <c r="A2" s="122" t="s">
        <v>0</v>
      </c>
      <c r="B2" s="122"/>
      <c r="C2" s="122"/>
      <c r="D2" s="122"/>
      <c r="E2" s="122"/>
      <c r="F2" s="122"/>
      <c r="G2" s="122"/>
    </row>
    <row r="3" spans="1:7" ht="15.75" hidden="1" x14ac:dyDescent="0.25">
      <c r="A3" s="122" t="s">
        <v>1</v>
      </c>
      <c r="B3" s="122"/>
      <c r="C3" s="122"/>
      <c r="D3" s="122"/>
      <c r="E3" s="122"/>
      <c r="F3" s="122"/>
      <c r="G3" s="122"/>
    </row>
    <row r="4" spans="1:7" ht="15.75" x14ac:dyDescent="0.25">
      <c r="A4" s="122" t="s">
        <v>325</v>
      </c>
      <c r="B4" s="122"/>
      <c r="C4" s="122"/>
      <c r="D4" s="122"/>
      <c r="E4" s="122"/>
      <c r="F4" s="122"/>
      <c r="G4" s="122"/>
    </row>
    <row r="5" spans="1:7" ht="15.75" x14ac:dyDescent="0.25">
      <c r="A5" s="122" t="s">
        <v>2</v>
      </c>
      <c r="B5" s="122"/>
      <c r="C5" s="122"/>
      <c r="D5" s="122"/>
      <c r="E5" s="122"/>
      <c r="F5" s="122"/>
      <c r="G5" s="122"/>
    </row>
    <row r="6" spans="1:7" ht="15.75" x14ac:dyDescent="0.25">
      <c r="A6" s="122" t="s">
        <v>370</v>
      </c>
      <c r="B6" s="122"/>
      <c r="C6" s="122"/>
      <c r="D6" s="122"/>
      <c r="E6" s="122"/>
      <c r="F6" s="122"/>
      <c r="G6" s="122"/>
    </row>
    <row r="7" spans="1:7" ht="6.75" customHeight="1" x14ac:dyDescent="0.25">
      <c r="A7" s="4"/>
      <c r="B7" s="5"/>
      <c r="C7" s="5"/>
      <c r="D7" s="5"/>
      <c r="E7" s="5"/>
      <c r="F7" s="5"/>
      <c r="G7" s="5"/>
    </row>
    <row r="8" spans="1:7" hidden="1" x14ac:dyDescent="0.25">
      <c r="A8" s="123" t="s">
        <v>3</v>
      </c>
      <c r="B8" s="123"/>
      <c r="C8" s="123"/>
      <c r="D8" s="123"/>
      <c r="E8" s="123"/>
      <c r="F8" s="123"/>
      <c r="G8" s="123"/>
    </row>
    <row r="9" spans="1:7" ht="12" customHeight="1" x14ac:dyDescent="0.25">
      <c r="A9" s="4"/>
      <c r="B9" s="5"/>
      <c r="C9" s="5"/>
      <c r="D9" s="5"/>
      <c r="E9" s="5"/>
      <c r="F9" s="5"/>
      <c r="G9" s="5"/>
    </row>
    <row r="10" spans="1:7" hidden="1" x14ac:dyDescent="0.25">
      <c r="A10" s="99" t="s">
        <v>4</v>
      </c>
      <c r="B10" s="99"/>
      <c r="C10" s="99"/>
      <c r="D10" s="99"/>
      <c r="E10" s="99"/>
      <c r="F10" s="99"/>
      <c r="G10" s="99"/>
    </row>
    <row r="11" spans="1:7" hidden="1" x14ac:dyDescent="0.25">
      <c r="A11" s="4"/>
      <c r="B11" s="5"/>
      <c r="C11" s="5"/>
      <c r="D11" s="5"/>
      <c r="E11" s="5"/>
      <c r="F11" s="5"/>
      <c r="G11" s="5"/>
    </row>
    <row r="12" spans="1:7" ht="59.25" hidden="1" customHeight="1" x14ac:dyDescent="0.25">
      <c r="A12" s="10" t="s">
        <v>5</v>
      </c>
      <c r="B12" s="89" t="s">
        <v>7</v>
      </c>
      <c r="C12" s="89" t="s">
        <v>8</v>
      </c>
      <c r="D12" s="89" t="s">
        <v>9</v>
      </c>
      <c r="E12" s="89" t="s">
        <v>10</v>
      </c>
      <c r="F12" s="89" t="s">
        <v>11</v>
      </c>
      <c r="G12" s="89" t="s">
        <v>12</v>
      </c>
    </row>
    <row r="13" spans="1:7" ht="15.75" hidden="1" thickBot="1" x14ac:dyDescent="0.3">
      <c r="A13" s="11" t="s">
        <v>6</v>
      </c>
      <c r="B13" s="90"/>
      <c r="C13" s="90"/>
      <c r="D13" s="90"/>
      <c r="E13" s="90"/>
      <c r="F13" s="90"/>
      <c r="G13" s="90"/>
    </row>
    <row r="14" spans="1:7" ht="15.75" hidden="1" thickBot="1" x14ac:dyDescent="0.3">
      <c r="A14" s="11">
        <v>1</v>
      </c>
      <c r="B14" s="7"/>
      <c r="C14" s="7"/>
      <c r="D14" s="7"/>
      <c r="E14" s="7"/>
      <c r="F14" s="7"/>
      <c r="G14" s="7"/>
    </row>
    <row r="15" spans="1:7" ht="15.75" hidden="1" thickBot="1" x14ac:dyDescent="0.3">
      <c r="A15" s="11">
        <v>2</v>
      </c>
      <c r="B15" s="7"/>
      <c r="C15" s="7"/>
      <c r="D15" s="7"/>
      <c r="E15" s="7"/>
      <c r="F15" s="7"/>
      <c r="G15" s="7"/>
    </row>
    <row r="16" spans="1:7" ht="15.75" hidden="1" thickBot="1" x14ac:dyDescent="0.3">
      <c r="A16" s="12"/>
      <c r="B16" s="7"/>
      <c r="C16" s="7"/>
      <c r="D16" s="7"/>
      <c r="E16" s="7"/>
      <c r="F16" s="7"/>
      <c r="G16" s="7"/>
    </row>
    <row r="17" spans="1:7" ht="15.75" hidden="1" thickBot="1" x14ac:dyDescent="0.3">
      <c r="A17" s="110" t="s">
        <v>13</v>
      </c>
      <c r="B17" s="111"/>
      <c r="C17" s="111"/>
      <c r="D17" s="111"/>
      <c r="E17" s="111"/>
      <c r="F17" s="112"/>
      <c r="G17" s="7"/>
    </row>
    <row r="18" spans="1:7" hidden="1" x14ac:dyDescent="0.25">
      <c r="A18" s="4"/>
      <c r="B18" s="5"/>
      <c r="C18" s="5"/>
      <c r="D18" s="5"/>
      <c r="E18" s="5"/>
      <c r="F18" s="5"/>
      <c r="G18" s="5"/>
    </row>
    <row r="19" spans="1:7" ht="1.5" hidden="1" customHeight="1" x14ac:dyDescent="0.25">
      <c r="A19" s="99" t="s">
        <v>14</v>
      </c>
      <c r="B19" s="99"/>
      <c r="C19" s="99"/>
      <c r="D19" s="99"/>
      <c r="E19" s="99"/>
      <c r="F19" s="99"/>
      <c r="G19" s="99"/>
    </row>
    <row r="20" spans="1:7" hidden="1" x14ac:dyDescent="0.25">
      <c r="A20" s="4"/>
      <c r="B20" s="5"/>
      <c r="C20" s="5"/>
      <c r="D20" s="5"/>
      <c r="E20" s="5"/>
      <c r="F20" s="5"/>
      <c r="G20" s="5"/>
    </row>
    <row r="21" spans="1:7" ht="59.25" hidden="1" customHeight="1" x14ac:dyDescent="0.25">
      <c r="A21" s="10" t="s">
        <v>5</v>
      </c>
      <c r="B21" s="89" t="s">
        <v>15</v>
      </c>
      <c r="C21" s="89" t="s">
        <v>16</v>
      </c>
      <c r="D21" s="120" t="s">
        <v>17</v>
      </c>
      <c r="E21" s="89" t="s">
        <v>11</v>
      </c>
      <c r="F21" s="5"/>
      <c r="G21" s="5"/>
    </row>
    <row r="22" spans="1:7" ht="15.75" hidden="1" thickBot="1" x14ac:dyDescent="0.3">
      <c r="A22" s="11" t="s">
        <v>6</v>
      </c>
      <c r="B22" s="90"/>
      <c r="C22" s="90"/>
      <c r="D22" s="121"/>
      <c r="E22" s="90"/>
      <c r="F22" s="5"/>
      <c r="G22" s="5"/>
    </row>
    <row r="23" spans="1:7" ht="15.75" hidden="1" thickBot="1" x14ac:dyDescent="0.3">
      <c r="A23" s="11">
        <v>1</v>
      </c>
      <c r="B23" s="7"/>
      <c r="C23" s="7"/>
      <c r="D23" s="7"/>
      <c r="E23" s="7"/>
      <c r="F23" s="5"/>
      <c r="G23" s="5"/>
    </row>
    <row r="24" spans="1:7" ht="15.75" hidden="1" thickBot="1" x14ac:dyDescent="0.3">
      <c r="A24" s="11">
        <v>2</v>
      </c>
      <c r="B24" s="7"/>
      <c r="C24" s="7"/>
      <c r="D24" s="7"/>
      <c r="E24" s="7"/>
      <c r="F24" s="5"/>
      <c r="G24" s="5"/>
    </row>
    <row r="25" spans="1:7" ht="15.75" hidden="1" thickBot="1" x14ac:dyDescent="0.3">
      <c r="A25" s="12"/>
      <c r="B25" s="7"/>
      <c r="C25" s="7"/>
      <c r="D25" s="7"/>
      <c r="E25" s="7"/>
      <c r="F25" s="5"/>
      <c r="G25" s="5"/>
    </row>
    <row r="26" spans="1:7" ht="15.75" hidden="1" thickBot="1" x14ac:dyDescent="0.3">
      <c r="A26" s="110" t="s">
        <v>13</v>
      </c>
      <c r="B26" s="111"/>
      <c r="C26" s="111"/>
      <c r="D26" s="112"/>
      <c r="E26" s="7"/>
      <c r="F26" s="5"/>
      <c r="G26" s="5"/>
    </row>
    <row r="27" spans="1:7" ht="12.75" hidden="1" customHeight="1" x14ac:dyDescent="0.25">
      <c r="A27" s="4"/>
      <c r="B27" s="5"/>
      <c r="C27" s="5"/>
      <c r="D27" s="5"/>
      <c r="E27" s="5"/>
      <c r="F27" s="5"/>
      <c r="G27" s="5"/>
    </row>
    <row r="28" spans="1:7" ht="45" hidden="1" x14ac:dyDescent="0.25">
      <c r="A28" s="4" t="s">
        <v>18</v>
      </c>
      <c r="B28" s="5"/>
      <c r="C28" s="5"/>
      <c r="D28" s="5"/>
      <c r="E28" s="5"/>
      <c r="F28" s="5"/>
      <c r="G28" s="5"/>
    </row>
    <row r="29" spans="1:7" ht="36.75" hidden="1" customHeight="1" x14ac:dyDescent="0.25">
      <c r="A29" s="114" t="s">
        <v>19</v>
      </c>
      <c r="B29" s="114"/>
      <c r="C29" s="114"/>
      <c r="D29" s="114"/>
      <c r="E29" s="114"/>
      <c r="F29" s="114"/>
      <c r="G29" s="5"/>
    </row>
    <row r="30" spans="1:7" hidden="1" x14ac:dyDescent="0.25">
      <c r="A30" s="4"/>
      <c r="B30" s="5"/>
      <c r="C30" s="5"/>
      <c r="D30" s="5"/>
      <c r="E30" s="5"/>
      <c r="F30" s="5"/>
      <c r="G30" s="5"/>
    </row>
    <row r="31" spans="1:7" hidden="1" x14ac:dyDescent="0.25">
      <c r="A31" s="99" t="s">
        <v>20</v>
      </c>
      <c r="B31" s="99"/>
      <c r="C31" s="99"/>
      <c r="D31" s="99"/>
      <c r="E31" s="99"/>
      <c r="F31" s="99"/>
      <c r="G31" s="5"/>
    </row>
    <row r="32" spans="1:7" hidden="1" x14ac:dyDescent="0.25">
      <c r="A32" s="4"/>
      <c r="B32" s="5"/>
      <c r="C32" s="5"/>
      <c r="D32" s="5"/>
      <c r="E32" s="5"/>
      <c r="F32" s="5"/>
      <c r="G32" s="5"/>
    </row>
    <row r="33" spans="1:7" ht="63" hidden="1" customHeight="1" x14ac:dyDescent="0.25">
      <c r="A33" s="10" t="s">
        <v>5</v>
      </c>
      <c r="B33" s="89" t="s">
        <v>21</v>
      </c>
      <c r="C33" s="89" t="s">
        <v>8</v>
      </c>
      <c r="D33" s="89" t="s">
        <v>22</v>
      </c>
      <c r="E33" s="89" t="s">
        <v>23</v>
      </c>
      <c r="F33" s="89" t="s">
        <v>11</v>
      </c>
      <c r="G33" s="5"/>
    </row>
    <row r="34" spans="1:7" ht="15.75" hidden="1" thickBot="1" x14ac:dyDescent="0.3">
      <c r="A34" s="11" t="s">
        <v>6</v>
      </c>
      <c r="B34" s="90"/>
      <c r="C34" s="90"/>
      <c r="D34" s="90"/>
      <c r="E34" s="90"/>
      <c r="F34" s="90"/>
      <c r="G34" s="5"/>
    </row>
    <row r="35" spans="1:7" ht="45" hidden="1" customHeight="1" thickBot="1" x14ac:dyDescent="0.3">
      <c r="A35" s="11">
        <v>1</v>
      </c>
      <c r="B35" s="7" t="s">
        <v>24</v>
      </c>
      <c r="C35" s="7"/>
      <c r="D35" s="7"/>
      <c r="E35" s="7"/>
      <c r="F35" s="7"/>
      <c r="G35" s="5"/>
    </row>
    <row r="36" spans="1:7" ht="15.75" hidden="1" thickBot="1" x14ac:dyDescent="0.3">
      <c r="A36" s="11">
        <v>1.1000000000000001</v>
      </c>
      <c r="B36" s="7"/>
      <c r="C36" s="7"/>
      <c r="D36" s="7"/>
      <c r="E36" s="7"/>
      <c r="F36" s="7"/>
      <c r="G36" s="5"/>
    </row>
    <row r="37" spans="1:7" ht="15.75" hidden="1" thickBot="1" x14ac:dyDescent="0.3">
      <c r="A37" s="11">
        <v>1.2</v>
      </c>
      <c r="B37" s="7"/>
      <c r="C37" s="7"/>
      <c r="D37" s="7"/>
      <c r="E37" s="7"/>
      <c r="F37" s="7"/>
      <c r="G37" s="5"/>
    </row>
    <row r="38" spans="1:7" ht="15.75" hidden="1" thickBot="1" x14ac:dyDescent="0.3">
      <c r="A38" s="12"/>
      <c r="B38" s="7"/>
      <c r="C38" s="7"/>
      <c r="D38" s="7"/>
      <c r="E38" s="7"/>
      <c r="F38" s="7"/>
      <c r="G38" s="5"/>
    </row>
    <row r="39" spans="1:7" ht="15.75" hidden="1" thickBot="1" x14ac:dyDescent="0.3">
      <c r="A39" s="110" t="s">
        <v>13</v>
      </c>
      <c r="B39" s="111"/>
      <c r="C39" s="111"/>
      <c r="D39" s="111"/>
      <c r="E39" s="112"/>
      <c r="F39" s="7"/>
      <c r="G39" s="5"/>
    </row>
    <row r="40" spans="1:7" hidden="1" x14ac:dyDescent="0.25">
      <c r="A40" s="4"/>
      <c r="B40" s="5"/>
      <c r="C40" s="5"/>
      <c r="D40" s="5"/>
      <c r="E40" s="5"/>
      <c r="F40" s="5"/>
      <c r="G40" s="5"/>
    </row>
    <row r="41" spans="1:7" ht="59.25" hidden="1" customHeight="1" x14ac:dyDescent="0.25">
      <c r="A41" s="10" t="s">
        <v>5</v>
      </c>
      <c r="B41" s="89" t="s">
        <v>21</v>
      </c>
      <c r="C41" s="89" t="s">
        <v>8</v>
      </c>
      <c r="D41" s="89" t="s">
        <v>22</v>
      </c>
      <c r="E41" s="89" t="s">
        <v>25</v>
      </c>
      <c r="F41" s="89" t="s">
        <v>26</v>
      </c>
      <c r="G41" s="5"/>
    </row>
    <row r="42" spans="1:7" ht="15.75" hidden="1" thickBot="1" x14ac:dyDescent="0.3">
      <c r="A42" s="11" t="s">
        <v>6</v>
      </c>
      <c r="B42" s="90"/>
      <c r="C42" s="90"/>
      <c r="D42" s="90"/>
      <c r="E42" s="90"/>
      <c r="F42" s="90"/>
      <c r="G42" s="5"/>
    </row>
    <row r="43" spans="1:7" ht="66.75" hidden="1" customHeight="1" thickBot="1" x14ac:dyDescent="0.3">
      <c r="A43" s="11">
        <v>2</v>
      </c>
      <c r="B43" s="7" t="s">
        <v>27</v>
      </c>
      <c r="C43" s="7"/>
      <c r="D43" s="7"/>
      <c r="E43" s="7"/>
      <c r="F43" s="7"/>
      <c r="G43" s="5"/>
    </row>
    <row r="44" spans="1:7" ht="15.75" hidden="1" thickBot="1" x14ac:dyDescent="0.3">
      <c r="A44" s="11">
        <v>2.1</v>
      </c>
      <c r="B44" s="7"/>
      <c r="C44" s="7"/>
      <c r="D44" s="7"/>
      <c r="E44" s="7"/>
      <c r="F44" s="7"/>
      <c r="G44" s="5"/>
    </row>
    <row r="45" spans="1:7" ht="15.75" hidden="1" thickBot="1" x14ac:dyDescent="0.3">
      <c r="A45" s="11">
        <v>2.2000000000000002</v>
      </c>
      <c r="B45" s="7"/>
      <c r="C45" s="7"/>
      <c r="D45" s="7"/>
      <c r="E45" s="7"/>
      <c r="F45" s="7"/>
      <c r="G45" s="5"/>
    </row>
    <row r="46" spans="1:7" ht="15.75" hidden="1" thickBot="1" x14ac:dyDescent="0.3">
      <c r="A46" s="12"/>
      <c r="B46" s="7"/>
      <c r="C46" s="7"/>
      <c r="D46" s="7"/>
      <c r="E46" s="7"/>
      <c r="F46" s="7"/>
      <c r="G46" s="5"/>
    </row>
    <row r="47" spans="1:7" ht="15.75" hidden="1" thickBot="1" x14ac:dyDescent="0.3">
      <c r="A47" s="110" t="s">
        <v>13</v>
      </c>
      <c r="B47" s="111"/>
      <c r="C47" s="111"/>
      <c r="D47" s="111"/>
      <c r="E47" s="112"/>
      <c r="F47" s="7"/>
      <c r="G47" s="5"/>
    </row>
    <row r="48" spans="1:7" hidden="1" x14ac:dyDescent="0.25">
      <c r="A48" s="4"/>
      <c r="B48" s="5"/>
      <c r="C48" s="5"/>
      <c r="D48" s="5"/>
      <c r="E48" s="5"/>
      <c r="F48" s="5"/>
      <c r="G48" s="5"/>
    </row>
    <row r="49" spans="1:7" hidden="1" x14ac:dyDescent="0.25">
      <c r="A49" s="99" t="s">
        <v>28</v>
      </c>
      <c r="B49" s="99"/>
      <c r="C49" s="99"/>
      <c r="D49" s="99"/>
      <c r="E49" s="99"/>
      <c r="F49" s="99"/>
      <c r="G49" s="5"/>
    </row>
    <row r="50" spans="1:7" hidden="1" x14ac:dyDescent="0.25">
      <c r="A50" s="4"/>
      <c r="B50" s="5"/>
      <c r="C50" s="5"/>
      <c r="D50" s="5"/>
      <c r="E50" s="5"/>
      <c r="F50" s="5"/>
      <c r="G50" s="5"/>
    </row>
    <row r="51" spans="1:7" ht="29.25" hidden="1" customHeight="1" x14ac:dyDescent="0.25">
      <c r="A51" s="10" t="s">
        <v>5</v>
      </c>
      <c r="B51" s="89" t="s">
        <v>29</v>
      </c>
      <c r="C51" s="89" t="s">
        <v>30</v>
      </c>
      <c r="D51" s="89" t="s">
        <v>11</v>
      </c>
      <c r="E51" s="89" t="s">
        <v>12</v>
      </c>
      <c r="F51" s="5"/>
      <c r="G51" s="5"/>
    </row>
    <row r="52" spans="1:7" ht="15.75" hidden="1" thickBot="1" x14ac:dyDescent="0.3">
      <c r="A52" s="11" t="s">
        <v>6</v>
      </c>
      <c r="B52" s="90"/>
      <c r="C52" s="90"/>
      <c r="D52" s="90"/>
      <c r="E52" s="90"/>
      <c r="F52" s="5"/>
      <c r="G52" s="5"/>
    </row>
    <row r="53" spans="1:7" ht="15.75" hidden="1" thickBot="1" x14ac:dyDescent="0.3">
      <c r="A53" s="12"/>
      <c r="B53" s="7"/>
      <c r="C53" s="7"/>
      <c r="D53" s="7"/>
      <c r="E53" s="7"/>
      <c r="F53" s="5"/>
      <c r="G53" s="5"/>
    </row>
    <row r="54" spans="1:7" ht="15.75" hidden="1" thickBot="1" x14ac:dyDescent="0.3">
      <c r="A54" s="12"/>
      <c r="B54" s="7"/>
      <c r="C54" s="7"/>
      <c r="D54" s="7"/>
      <c r="E54" s="7"/>
      <c r="F54" s="5"/>
      <c r="G54" s="5"/>
    </row>
    <row r="55" spans="1:7" ht="15.75" hidden="1" thickBot="1" x14ac:dyDescent="0.3">
      <c r="A55" s="110" t="s">
        <v>13</v>
      </c>
      <c r="B55" s="111"/>
      <c r="C55" s="111"/>
      <c r="D55" s="112"/>
      <c r="E55" s="7"/>
      <c r="F55" s="5"/>
      <c r="G55" s="5"/>
    </row>
    <row r="56" spans="1:7" hidden="1" x14ac:dyDescent="0.25">
      <c r="A56" s="4"/>
      <c r="B56" s="5"/>
      <c r="C56" s="5"/>
      <c r="D56" s="5"/>
      <c r="E56" s="5"/>
      <c r="F56" s="5"/>
      <c r="G56" s="5"/>
    </row>
    <row r="57" spans="1:7" x14ac:dyDescent="0.25">
      <c r="A57" s="123" t="s">
        <v>31</v>
      </c>
      <c r="B57" s="123"/>
      <c r="C57" s="123"/>
      <c r="D57" s="123"/>
      <c r="E57" s="123"/>
      <c r="F57" s="9"/>
      <c r="G57" s="5"/>
    </row>
    <row r="58" spans="1:7" ht="3" customHeight="1" x14ac:dyDescent="0.25">
      <c r="A58" s="4"/>
      <c r="B58" s="5"/>
      <c r="C58" s="5"/>
      <c r="D58" s="5"/>
      <c r="E58" s="5"/>
      <c r="F58" s="5"/>
      <c r="G58" s="5"/>
    </row>
    <row r="59" spans="1:7" x14ac:dyDescent="0.25">
      <c r="A59" s="99" t="s">
        <v>32</v>
      </c>
      <c r="B59" s="99"/>
      <c r="C59" s="99"/>
      <c r="D59" s="99"/>
      <c r="E59" s="99"/>
      <c r="F59" s="99"/>
      <c r="G59" s="5"/>
    </row>
    <row r="60" spans="1:7" x14ac:dyDescent="0.25">
      <c r="A60" s="4"/>
      <c r="B60" s="5"/>
      <c r="C60" s="5"/>
      <c r="D60" s="5"/>
      <c r="E60" s="5"/>
      <c r="F60" s="5"/>
      <c r="G60" s="5"/>
    </row>
    <row r="61" spans="1:7" ht="12.75" customHeight="1" x14ac:dyDescent="0.25">
      <c r="A61" s="99" t="s">
        <v>134</v>
      </c>
      <c r="B61" s="99"/>
      <c r="C61" s="99"/>
      <c r="D61" s="99"/>
      <c r="E61" s="99"/>
      <c r="F61" s="99"/>
      <c r="G61" s="5"/>
    </row>
    <row r="62" spans="1:7" ht="4.5" customHeight="1" x14ac:dyDescent="0.25">
      <c r="A62" s="99"/>
      <c r="B62" s="99"/>
      <c r="C62" s="99"/>
      <c r="D62" s="99"/>
      <c r="E62" s="99"/>
      <c r="F62" s="5"/>
      <c r="G62" s="5"/>
    </row>
    <row r="63" spans="1:7" hidden="1" x14ac:dyDescent="0.25">
      <c r="A63" s="4"/>
      <c r="B63" s="5"/>
      <c r="C63" s="5"/>
      <c r="D63" s="5"/>
      <c r="E63" s="5"/>
      <c r="F63" s="5"/>
      <c r="G63" s="5"/>
    </row>
    <row r="64" spans="1:7" x14ac:dyDescent="0.25">
      <c r="A64" s="99" t="s">
        <v>33</v>
      </c>
      <c r="B64" s="99"/>
      <c r="C64" s="99"/>
      <c r="D64" s="99"/>
      <c r="E64" s="99"/>
      <c r="F64" s="5"/>
      <c r="G64" s="5"/>
    </row>
    <row r="65" spans="1:7" ht="15.75" thickBot="1" x14ac:dyDescent="0.3">
      <c r="A65" s="4"/>
      <c r="B65" s="5"/>
      <c r="C65" s="5"/>
      <c r="D65" s="5"/>
      <c r="E65" s="5"/>
      <c r="F65" s="5"/>
      <c r="G65" s="5"/>
    </row>
    <row r="66" spans="1:7" x14ac:dyDescent="0.25">
      <c r="A66" s="10" t="s">
        <v>5</v>
      </c>
      <c r="B66" s="89" t="s">
        <v>34</v>
      </c>
      <c r="C66" s="89" t="s">
        <v>35</v>
      </c>
      <c r="D66" s="89" t="s">
        <v>117</v>
      </c>
      <c r="E66" s="29" t="s">
        <v>11</v>
      </c>
      <c r="F66" s="5"/>
      <c r="G66" s="5"/>
    </row>
    <row r="67" spans="1:7" ht="30.75" thickBot="1" x14ac:dyDescent="0.3">
      <c r="A67" s="11" t="s">
        <v>6</v>
      </c>
      <c r="B67" s="90"/>
      <c r="C67" s="90"/>
      <c r="D67" s="90"/>
      <c r="E67" s="30" t="s">
        <v>36</v>
      </c>
      <c r="F67" s="5"/>
      <c r="G67" s="5"/>
    </row>
    <row r="68" spans="1:7" ht="15.75" thickBot="1" x14ac:dyDescent="0.3">
      <c r="A68" s="11">
        <v>1</v>
      </c>
      <c r="B68" s="6">
        <v>2</v>
      </c>
      <c r="C68" s="6">
        <v>3</v>
      </c>
      <c r="D68" s="6">
        <v>4</v>
      </c>
      <c r="E68" s="6">
        <v>5</v>
      </c>
      <c r="F68" s="5"/>
      <c r="G68" s="5"/>
    </row>
    <row r="69" spans="1:7" ht="37.5" customHeight="1" thickBot="1" x14ac:dyDescent="0.3">
      <c r="A69" s="11">
        <v>1</v>
      </c>
      <c r="B69" s="7" t="s">
        <v>37</v>
      </c>
      <c r="C69" s="7">
        <v>16888.333333300001</v>
      </c>
      <c r="D69" s="7">
        <v>12</v>
      </c>
      <c r="E69" s="7">
        <v>202660</v>
      </c>
      <c r="F69" s="5"/>
      <c r="G69" s="5"/>
    </row>
    <row r="70" spans="1:7" ht="37.5" hidden="1" customHeight="1" thickBot="1" x14ac:dyDescent="0.3">
      <c r="A70" s="89">
        <v>2</v>
      </c>
      <c r="B70" s="7" t="s">
        <v>38</v>
      </c>
      <c r="C70" s="7"/>
      <c r="D70" s="7">
        <v>12</v>
      </c>
      <c r="E70" s="7">
        <f>D70*C70</f>
        <v>0</v>
      </c>
      <c r="F70" s="5"/>
      <c r="G70" s="5"/>
    </row>
    <row r="71" spans="1:7" ht="21.75" hidden="1" customHeight="1" thickBot="1" x14ac:dyDescent="0.3">
      <c r="A71" s="90"/>
      <c r="B71" s="7" t="s">
        <v>39</v>
      </c>
      <c r="C71" s="7"/>
      <c r="D71" s="7"/>
      <c r="E71" s="7"/>
      <c r="F71" s="5"/>
      <c r="G71" s="5"/>
    </row>
    <row r="72" spans="1:7" ht="34.5" hidden="1" customHeight="1" thickBot="1" x14ac:dyDescent="0.3">
      <c r="A72" s="12"/>
      <c r="B72" s="7" t="s">
        <v>40</v>
      </c>
      <c r="C72" s="7"/>
      <c r="D72" s="7"/>
      <c r="E72" s="7"/>
      <c r="F72" s="5"/>
      <c r="G72" s="5"/>
    </row>
    <row r="73" spans="1:7" ht="83.25" hidden="1" customHeight="1" thickBot="1" x14ac:dyDescent="0.3">
      <c r="A73" s="12"/>
      <c r="B73" s="7" t="s">
        <v>41</v>
      </c>
      <c r="C73" s="7"/>
      <c r="D73" s="7"/>
      <c r="E73" s="7"/>
      <c r="F73" s="5"/>
      <c r="G73" s="5"/>
    </row>
    <row r="74" spans="1:7" ht="21.75" hidden="1" customHeight="1" thickBot="1" x14ac:dyDescent="0.3">
      <c r="A74" s="11">
        <v>2</v>
      </c>
      <c r="B74" s="7" t="s">
        <v>42</v>
      </c>
      <c r="C74" s="7"/>
      <c r="D74" s="7">
        <v>12</v>
      </c>
      <c r="E74" s="7">
        <f>D74*C74</f>
        <v>0</v>
      </c>
      <c r="F74" s="5"/>
      <c r="G74" s="5"/>
    </row>
    <row r="75" spans="1:7" ht="15.75" hidden="1" thickBot="1" x14ac:dyDescent="0.3">
      <c r="A75" s="12"/>
      <c r="B75" s="7" t="s">
        <v>39</v>
      </c>
      <c r="C75" s="7"/>
      <c r="D75" s="7"/>
      <c r="E75" s="7"/>
      <c r="F75" s="5"/>
      <c r="G75" s="5"/>
    </row>
    <row r="76" spans="1:7" ht="48" hidden="1" customHeight="1" thickBot="1" x14ac:dyDescent="0.3">
      <c r="A76" s="12"/>
      <c r="B76" s="7" t="s">
        <v>43</v>
      </c>
      <c r="C76" s="7"/>
      <c r="D76" s="7">
        <v>1</v>
      </c>
      <c r="E76" s="7">
        <f>D76*C76</f>
        <v>0</v>
      </c>
      <c r="F76" s="5"/>
      <c r="G76" s="5"/>
    </row>
    <row r="77" spans="1:7" ht="47.25" hidden="1" customHeight="1" thickBot="1" x14ac:dyDescent="0.3">
      <c r="A77" s="12"/>
      <c r="B77" s="7" t="s">
        <v>44</v>
      </c>
      <c r="C77" s="7"/>
      <c r="D77" s="7"/>
      <c r="E77" s="7"/>
      <c r="F77" s="5"/>
      <c r="G77" s="5"/>
    </row>
    <row r="78" spans="1:7" ht="54" hidden="1" customHeight="1" thickBot="1" x14ac:dyDescent="0.3">
      <c r="A78" s="12"/>
      <c r="B78" s="7" t="s">
        <v>45</v>
      </c>
      <c r="C78" s="7"/>
      <c r="D78" s="7"/>
      <c r="E78" s="7"/>
      <c r="F78" s="5"/>
      <c r="G78" s="5"/>
    </row>
    <row r="79" spans="1:7" s="5" customFormat="1" ht="66" hidden="1" customHeight="1" thickBot="1" x14ac:dyDescent="0.3">
      <c r="A79" s="11">
        <v>3</v>
      </c>
      <c r="B79" s="31" t="s">
        <v>46</v>
      </c>
      <c r="C79" s="7"/>
      <c r="D79" s="7"/>
      <c r="E79" s="32"/>
    </row>
    <row r="80" spans="1:7" s="5" customFormat="1" ht="15.75" hidden="1" thickBot="1" x14ac:dyDescent="0.3">
      <c r="A80" s="33"/>
      <c r="B80" s="33" t="s">
        <v>39</v>
      </c>
      <c r="C80" s="34"/>
      <c r="D80" s="35"/>
      <c r="E80" s="36"/>
    </row>
    <row r="81" spans="1:7" s="5" customFormat="1" hidden="1" x14ac:dyDescent="0.25">
      <c r="A81" s="37"/>
      <c r="B81" s="37" t="s">
        <v>133</v>
      </c>
      <c r="C81" s="32"/>
      <c r="D81" s="38">
        <v>1</v>
      </c>
      <c r="E81" s="39">
        <f>D81*C81</f>
        <v>0</v>
      </c>
    </row>
    <row r="82" spans="1:7" ht="39" hidden="1" customHeight="1" thickBot="1" x14ac:dyDescent="0.3">
      <c r="A82" s="11">
        <v>1</v>
      </c>
      <c r="B82" s="7" t="s">
        <v>359</v>
      </c>
      <c r="C82" s="7">
        <v>1.43</v>
      </c>
      <c r="D82" s="7"/>
      <c r="E82" s="7">
        <f>D82*C82</f>
        <v>0</v>
      </c>
      <c r="F82" s="5"/>
      <c r="G82" s="5"/>
    </row>
    <row r="83" spans="1:7" ht="22.5" customHeight="1" thickBot="1" x14ac:dyDescent="0.3">
      <c r="A83" s="11">
        <v>2</v>
      </c>
      <c r="B83" s="7" t="s">
        <v>133</v>
      </c>
      <c r="C83" s="7">
        <v>5.46</v>
      </c>
      <c r="D83" s="7">
        <v>1</v>
      </c>
      <c r="E83" s="7">
        <v>5.46</v>
      </c>
      <c r="F83" s="5"/>
      <c r="G83" s="5"/>
    </row>
    <row r="84" spans="1:7" ht="19.5" customHeight="1" x14ac:dyDescent="0.25">
      <c r="A84" s="115" t="s">
        <v>193</v>
      </c>
      <c r="B84" s="115"/>
      <c r="C84" s="115"/>
      <c r="D84" s="115"/>
      <c r="E84" s="53">
        <f>E69+E83</f>
        <v>202665.46</v>
      </c>
      <c r="F84" s="5"/>
      <c r="G84" s="5"/>
    </row>
    <row r="85" spans="1:7" ht="39" hidden="1" customHeight="1" thickBot="1" x14ac:dyDescent="0.3">
      <c r="A85" s="11">
        <v>1</v>
      </c>
      <c r="B85" s="7" t="s">
        <v>194</v>
      </c>
      <c r="C85" s="7">
        <v>26525</v>
      </c>
      <c r="D85" s="7"/>
      <c r="E85" s="7">
        <f>D85*C85</f>
        <v>0</v>
      </c>
      <c r="F85" s="5"/>
      <c r="G85" s="5"/>
    </row>
    <row r="86" spans="1:7" ht="37.5" hidden="1" customHeight="1" thickBot="1" x14ac:dyDescent="0.3">
      <c r="A86" s="89">
        <v>2</v>
      </c>
      <c r="B86" s="7" t="s">
        <v>38</v>
      </c>
      <c r="C86" s="7"/>
      <c r="D86" s="7">
        <v>12</v>
      </c>
      <c r="E86" s="7">
        <f>D86*C86</f>
        <v>0</v>
      </c>
      <c r="F86" s="5"/>
      <c r="G86" s="5"/>
    </row>
    <row r="87" spans="1:7" ht="21.75" hidden="1" customHeight="1" x14ac:dyDescent="0.25">
      <c r="A87" s="90"/>
      <c r="B87" s="7" t="s">
        <v>39</v>
      </c>
      <c r="C87" s="7"/>
      <c r="D87" s="7"/>
      <c r="E87" s="7"/>
      <c r="F87" s="5"/>
      <c r="G87" s="5"/>
    </row>
    <row r="88" spans="1:7" ht="34.5" hidden="1" customHeight="1" x14ac:dyDescent="0.25">
      <c r="A88" s="12"/>
      <c r="B88" s="7" t="s">
        <v>40</v>
      </c>
      <c r="C88" s="7"/>
      <c r="D88" s="7"/>
      <c r="E88" s="7"/>
      <c r="F88" s="5"/>
      <c r="G88" s="5"/>
    </row>
    <row r="89" spans="1:7" ht="83.25" hidden="1" customHeight="1" x14ac:dyDescent="0.25">
      <c r="A89" s="12"/>
      <c r="B89" s="7" t="s">
        <v>41</v>
      </c>
      <c r="C89" s="7"/>
      <c r="D89" s="7"/>
      <c r="E89" s="7"/>
      <c r="F89" s="5"/>
      <c r="G89" s="5"/>
    </row>
    <row r="90" spans="1:7" ht="18.75" hidden="1" customHeight="1" thickBot="1" x14ac:dyDescent="0.3">
      <c r="A90" s="11">
        <v>2</v>
      </c>
      <c r="B90" s="7" t="s">
        <v>42</v>
      </c>
      <c r="C90" s="7"/>
      <c r="D90" s="7">
        <v>12</v>
      </c>
      <c r="E90" s="7">
        <f>D90*C90</f>
        <v>0</v>
      </c>
      <c r="F90" s="5"/>
      <c r="G90" s="5"/>
    </row>
    <row r="91" spans="1:7" ht="15.75" hidden="1" thickBot="1" x14ac:dyDescent="0.3">
      <c r="A91" s="12"/>
      <c r="B91" s="7" t="s">
        <v>39</v>
      </c>
      <c r="C91" s="7"/>
      <c r="D91" s="7"/>
      <c r="E91" s="7"/>
      <c r="F91" s="5"/>
      <c r="G91" s="5"/>
    </row>
    <row r="92" spans="1:7" ht="48" hidden="1" customHeight="1" thickBot="1" x14ac:dyDescent="0.3">
      <c r="A92" s="12"/>
      <c r="B92" s="7" t="s">
        <v>43</v>
      </c>
      <c r="C92" s="7"/>
      <c r="D92" s="7">
        <v>1</v>
      </c>
      <c r="E92" s="7">
        <f>D92*C92</f>
        <v>0</v>
      </c>
      <c r="F92" s="5"/>
      <c r="G92" s="5"/>
    </row>
    <row r="93" spans="1:7" ht="47.25" hidden="1" customHeight="1" x14ac:dyDescent="0.25">
      <c r="A93" s="12"/>
      <c r="B93" s="7" t="s">
        <v>44</v>
      </c>
      <c r="C93" s="7"/>
      <c r="D93" s="7"/>
      <c r="E93" s="7"/>
      <c r="F93" s="5"/>
      <c r="G93" s="5"/>
    </row>
    <row r="94" spans="1:7" ht="54" hidden="1" customHeight="1" x14ac:dyDescent="0.25">
      <c r="A94" s="12"/>
      <c r="B94" s="7" t="s">
        <v>45</v>
      </c>
      <c r="C94" s="7"/>
      <c r="D94" s="7"/>
      <c r="E94" s="7"/>
      <c r="F94" s="5"/>
      <c r="G94" s="5"/>
    </row>
    <row r="95" spans="1:7" ht="66" hidden="1" customHeight="1" thickBot="1" x14ac:dyDescent="0.3">
      <c r="A95" s="11">
        <v>3</v>
      </c>
      <c r="B95" s="31" t="s">
        <v>46</v>
      </c>
      <c r="C95" s="7"/>
      <c r="D95" s="7"/>
      <c r="E95" s="32"/>
      <c r="F95" s="5"/>
      <c r="G95" s="5"/>
    </row>
    <row r="96" spans="1:7" ht="15.75" hidden="1" thickBot="1" x14ac:dyDescent="0.3">
      <c r="A96" s="33"/>
      <c r="B96" s="33" t="s">
        <v>39</v>
      </c>
      <c r="C96" s="34"/>
      <c r="D96" s="35"/>
      <c r="E96" s="36"/>
      <c r="F96" s="5"/>
      <c r="G96" s="5"/>
    </row>
    <row r="97" spans="1:7" hidden="1" x14ac:dyDescent="0.25">
      <c r="A97" s="37"/>
      <c r="B97" s="37" t="s">
        <v>133</v>
      </c>
      <c r="C97" s="32"/>
      <c r="D97" s="38">
        <v>1</v>
      </c>
      <c r="E97" s="39">
        <f>D97*C97</f>
        <v>0</v>
      </c>
      <c r="F97" s="5"/>
      <c r="G97" s="5"/>
    </row>
    <row r="98" spans="1:7" ht="17.25" hidden="1" customHeight="1" x14ac:dyDescent="0.25">
      <c r="A98" s="116" t="s">
        <v>349</v>
      </c>
      <c r="B98" s="116"/>
      <c r="C98" s="116"/>
      <c r="D98" s="116"/>
      <c r="E98" s="40">
        <f>E97+E90+E85</f>
        <v>0</v>
      </c>
      <c r="F98" s="5"/>
      <c r="G98" s="5"/>
    </row>
    <row r="99" spans="1:7" ht="36" customHeight="1" thickBot="1" x14ac:dyDescent="0.3">
      <c r="A99" s="11">
        <v>1</v>
      </c>
      <c r="B99" s="7" t="s">
        <v>37</v>
      </c>
      <c r="C99" s="7">
        <v>296260.09999999998</v>
      </c>
      <c r="D99" s="7">
        <v>12</v>
      </c>
      <c r="E99" s="7">
        <v>3285898.24</v>
      </c>
      <c r="F99" s="5"/>
      <c r="G99" s="5"/>
    </row>
    <row r="100" spans="1:7" ht="20.25" customHeight="1" thickBot="1" x14ac:dyDescent="0.3">
      <c r="A100" s="11">
        <v>2</v>
      </c>
      <c r="B100" s="7" t="s">
        <v>42</v>
      </c>
      <c r="C100" s="7">
        <v>79706.98</v>
      </c>
      <c r="D100" s="7">
        <v>12</v>
      </c>
      <c r="E100" s="7">
        <f>D100*C100</f>
        <v>956483.76</v>
      </c>
      <c r="F100" s="5"/>
      <c r="G100" s="5"/>
    </row>
    <row r="101" spans="1:7" s="5" customFormat="1" ht="15.75" hidden="1" customHeight="1" x14ac:dyDescent="0.25">
      <c r="A101" s="37"/>
      <c r="B101" s="37" t="s">
        <v>133</v>
      </c>
      <c r="C101" s="32">
        <v>16571.810000000001</v>
      </c>
      <c r="D101" s="38"/>
      <c r="E101" s="39">
        <f>D101*C101</f>
        <v>0</v>
      </c>
    </row>
    <row r="102" spans="1:7" ht="20.25" customHeight="1" thickBot="1" x14ac:dyDescent="0.3">
      <c r="A102" s="11">
        <v>3</v>
      </c>
      <c r="B102" s="7" t="s">
        <v>133</v>
      </c>
      <c r="C102" s="7">
        <v>5000.1000000000004</v>
      </c>
      <c r="D102" s="7">
        <v>1</v>
      </c>
      <c r="E102" s="7">
        <v>5000.1000000000004</v>
      </c>
      <c r="F102" s="5"/>
      <c r="G102" s="5"/>
    </row>
    <row r="103" spans="1:7" ht="16.5" customHeight="1" x14ac:dyDescent="0.25">
      <c r="A103" s="115" t="s">
        <v>195</v>
      </c>
      <c r="B103" s="115"/>
      <c r="C103" s="115"/>
      <c r="D103" s="115"/>
      <c r="E103" s="53">
        <f>E99+E100+E102</f>
        <v>4247382.0999999996</v>
      </c>
      <c r="F103" s="5"/>
      <c r="G103" s="5"/>
    </row>
    <row r="104" spans="1:7" ht="37.5" hidden="1" customHeight="1" x14ac:dyDescent="0.25">
      <c r="A104" s="67">
        <v>1</v>
      </c>
      <c r="B104" s="53" t="s">
        <v>37</v>
      </c>
      <c r="C104" s="53"/>
      <c r="D104" s="53">
        <v>12</v>
      </c>
      <c r="E104" s="53">
        <f>D104*C104</f>
        <v>0</v>
      </c>
      <c r="F104" s="5"/>
      <c r="G104" s="5"/>
    </row>
    <row r="105" spans="1:7" ht="24.75" hidden="1" customHeight="1" thickBot="1" x14ac:dyDescent="0.3">
      <c r="A105" s="64">
        <v>2</v>
      </c>
      <c r="B105" s="59" t="s">
        <v>42</v>
      </c>
      <c r="C105" s="59"/>
      <c r="D105" s="59">
        <v>12</v>
      </c>
      <c r="E105" s="59">
        <f>D105*C105</f>
        <v>0</v>
      </c>
      <c r="F105" s="5"/>
      <c r="G105" s="5"/>
    </row>
    <row r="106" spans="1:7" s="5" customFormat="1" hidden="1" x14ac:dyDescent="0.25">
      <c r="A106" s="68"/>
      <c r="B106" s="68" t="s">
        <v>133</v>
      </c>
      <c r="C106" s="50"/>
      <c r="D106" s="69">
        <v>1</v>
      </c>
      <c r="E106" s="70">
        <f>D106*C106</f>
        <v>0</v>
      </c>
    </row>
    <row r="107" spans="1:7" ht="13.5" hidden="1" customHeight="1" x14ac:dyDescent="0.25">
      <c r="A107" s="115" t="s">
        <v>149</v>
      </c>
      <c r="B107" s="115"/>
      <c r="C107" s="115"/>
      <c r="D107" s="115"/>
      <c r="E107" s="53">
        <f>E104+E105+E106</f>
        <v>0</v>
      </c>
      <c r="F107" s="5"/>
      <c r="G107" s="5"/>
    </row>
    <row r="108" spans="1:7" ht="20.25" customHeight="1" thickBot="1" x14ac:dyDescent="0.3">
      <c r="A108" s="11">
        <v>2</v>
      </c>
      <c r="B108" s="73" t="s">
        <v>375</v>
      </c>
      <c r="C108" s="7">
        <v>35000</v>
      </c>
      <c r="D108" s="7">
        <v>12</v>
      </c>
      <c r="E108" s="7">
        <v>420000</v>
      </c>
      <c r="F108" s="5"/>
      <c r="G108" s="5"/>
    </row>
    <row r="109" spans="1:7" s="5" customFormat="1" ht="15.75" hidden="1" customHeight="1" x14ac:dyDescent="0.25">
      <c r="A109" s="37"/>
      <c r="B109" s="37" t="s">
        <v>133</v>
      </c>
      <c r="C109" s="32">
        <v>16571.810000000001</v>
      </c>
      <c r="D109" s="38"/>
      <c r="E109" s="39">
        <f>D109*C109</f>
        <v>0</v>
      </c>
    </row>
    <row r="110" spans="1:7" ht="16.5" customHeight="1" x14ac:dyDescent="0.25">
      <c r="A110" s="115" t="s">
        <v>349</v>
      </c>
      <c r="B110" s="115"/>
      <c r="C110" s="115"/>
      <c r="D110" s="115"/>
      <c r="E110" s="53">
        <f>E108+E107</f>
        <v>420000</v>
      </c>
      <c r="F110" s="5"/>
      <c r="G110" s="5"/>
    </row>
    <row r="111" spans="1:7" ht="19.5" customHeight="1" x14ac:dyDescent="0.25">
      <c r="A111" s="117" t="s">
        <v>148</v>
      </c>
      <c r="B111" s="118"/>
      <c r="C111" s="118"/>
      <c r="D111" s="119"/>
      <c r="E111" s="53">
        <f>E84+E103+E110</f>
        <v>4870047.5599999996</v>
      </c>
      <c r="F111" s="5"/>
      <c r="G111" s="5"/>
    </row>
    <row r="112" spans="1:7" s="5" customFormat="1" hidden="1" x14ac:dyDescent="0.25">
      <c r="A112" s="99"/>
      <c r="B112" s="99"/>
      <c r="C112" s="99"/>
      <c r="D112" s="99"/>
    </row>
    <row r="113" spans="1:5" s="5" customFormat="1" x14ac:dyDescent="0.25">
      <c r="A113" s="99" t="s">
        <v>62</v>
      </c>
      <c r="B113" s="99"/>
      <c r="C113" s="99"/>
      <c r="D113" s="99"/>
    </row>
    <row r="114" spans="1:5" s="5" customFormat="1" x14ac:dyDescent="0.25">
      <c r="A114" s="99" t="s">
        <v>63</v>
      </c>
      <c r="B114" s="99"/>
      <c r="C114" s="99"/>
      <c r="D114" s="99"/>
    </row>
    <row r="115" spans="1:5" s="5" customFormat="1" x14ac:dyDescent="0.25">
      <c r="A115" s="4"/>
    </row>
    <row r="116" spans="1:5" s="5" customFormat="1" x14ac:dyDescent="0.25">
      <c r="A116" s="99" t="s">
        <v>118</v>
      </c>
      <c r="B116" s="99"/>
      <c r="C116" s="99"/>
      <c r="D116" s="99"/>
    </row>
    <row r="117" spans="1:5" s="5" customFormat="1" ht="15.75" thickBot="1" x14ac:dyDescent="0.3">
      <c r="A117" s="99" t="s">
        <v>116</v>
      </c>
      <c r="B117" s="99"/>
      <c r="C117" s="99"/>
      <c r="D117" s="99"/>
    </row>
    <row r="118" spans="1:5" s="5" customFormat="1" ht="60" x14ac:dyDescent="0.25">
      <c r="A118" s="10" t="s">
        <v>5</v>
      </c>
      <c r="B118" s="89" t="s">
        <v>64</v>
      </c>
      <c r="C118" s="89" t="s">
        <v>65</v>
      </c>
      <c r="D118" s="89" t="s">
        <v>66</v>
      </c>
      <c r="E118" s="29" t="s">
        <v>67</v>
      </c>
    </row>
    <row r="119" spans="1:5" s="5" customFormat="1" ht="15.75" thickBot="1" x14ac:dyDescent="0.3">
      <c r="A119" s="11" t="s">
        <v>6</v>
      </c>
      <c r="B119" s="90"/>
      <c r="C119" s="90"/>
      <c r="D119" s="90"/>
      <c r="E119" s="6" t="s">
        <v>68</v>
      </c>
    </row>
    <row r="120" spans="1:5" s="5" customFormat="1" ht="15.75" thickBot="1" x14ac:dyDescent="0.3">
      <c r="A120" s="11">
        <v>1</v>
      </c>
      <c r="B120" s="6">
        <v>2</v>
      </c>
      <c r="C120" s="6">
        <v>3</v>
      </c>
      <c r="D120" s="6">
        <v>4</v>
      </c>
      <c r="E120" s="6">
        <v>5</v>
      </c>
    </row>
    <row r="121" spans="1:5" s="5" customFormat="1" ht="15" customHeight="1" thickBot="1" x14ac:dyDescent="0.3">
      <c r="A121" s="12"/>
      <c r="B121" s="7" t="s">
        <v>119</v>
      </c>
      <c r="C121" s="7">
        <v>500</v>
      </c>
      <c r="D121" s="7">
        <v>3</v>
      </c>
      <c r="E121" s="7">
        <f>D121*C121</f>
        <v>1500</v>
      </c>
    </row>
    <row r="122" spans="1:5" s="5" customFormat="1" ht="15.75" hidden="1" thickBot="1" x14ac:dyDescent="0.3">
      <c r="A122" s="12"/>
      <c r="B122" s="7" t="s">
        <v>133</v>
      </c>
      <c r="C122" s="7">
        <v>0</v>
      </c>
      <c r="D122" s="7">
        <v>0</v>
      </c>
      <c r="E122" s="7">
        <f>D122*C122</f>
        <v>0</v>
      </c>
    </row>
    <row r="123" spans="1:5" s="5" customFormat="1" ht="15.75" thickBot="1" x14ac:dyDescent="0.3">
      <c r="A123" s="12"/>
      <c r="B123" s="128" t="s">
        <v>196</v>
      </c>
      <c r="C123" s="129"/>
      <c r="D123" s="130"/>
      <c r="E123" s="59">
        <f>E122+E121</f>
        <v>1500</v>
      </c>
    </row>
    <row r="124" spans="1:5" s="5" customFormat="1" ht="15.75" thickBot="1" x14ac:dyDescent="0.3">
      <c r="A124" s="12"/>
      <c r="B124" s="7" t="s">
        <v>119</v>
      </c>
      <c r="C124" s="7">
        <v>571.42859999999996</v>
      </c>
      <c r="D124" s="7">
        <v>35</v>
      </c>
      <c r="E124" s="7">
        <v>20000</v>
      </c>
    </row>
    <row r="125" spans="1:5" s="5" customFormat="1" ht="15.75" thickBot="1" x14ac:dyDescent="0.3">
      <c r="A125" s="65"/>
      <c r="B125" s="128" t="s">
        <v>197</v>
      </c>
      <c r="C125" s="129"/>
      <c r="D125" s="130"/>
      <c r="E125" s="59">
        <f>E124</f>
        <v>20000</v>
      </c>
    </row>
    <row r="126" spans="1:5" s="5" customFormat="1" ht="14.25" customHeight="1" thickBot="1" x14ac:dyDescent="0.3">
      <c r="A126" s="101" t="s">
        <v>13</v>
      </c>
      <c r="B126" s="102"/>
      <c r="C126" s="102"/>
      <c r="D126" s="103"/>
      <c r="E126" s="59">
        <f>E125+E123</f>
        <v>21500</v>
      </c>
    </row>
    <row r="127" spans="1:5" s="5" customFormat="1" hidden="1" x14ac:dyDescent="0.25">
      <c r="A127" s="99" t="s">
        <v>157</v>
      </c>
      <c r="B127" s="99"/>
      <c r="C127" s="99"/>
      <c r="D127" s="99"/>
    </row>
    <row r="128" spans="1:5" s="5" customFormat="1" hidden="1" x14ac:dyDescent="0.25">
      <c r="A128" s="99" t="s">
        <v>116</v>
      </c>
      <c r="B128" s="99"/>
      <c r="C128" s="99"/>
      <c r="D128" s="99"/>
    </row>
    <row r="129" spans="1:5" s="5" customFormat="1" ht="60" hidden="1" x14ac:dyDescent="0.25">
      <c r="A129" s="10" t="s">
        <v>5</v>
      </c>
      <c r="B129" s="89" t="s">
        <v>64</v>
      </c>
      <c r="C129" s="89" t="s">
        <v>65</v>
      </c>
      <c r="D129" s="89" t="s">
        <v>66</v>
      </c>
      <c r="E129" s="29" t="s">
        <v>67</v>
      </c>
    </row>
    <row r="130" spans="1:5" s="5" customFormat="1" ht="15.75" hidden="1" thickBot="1" x14ac:dyDescent="0.3">
      <c r="A130" s="11" t="s">
        <v>6</v>
      </c>
      <c r="B130" s="90"/>
      <c r="C130" s="90"/>
      <c r="D130" s="90"/>
      <c r="E130" s="6" t="s">
        <v>68</v>
      </c>
    </row>
    <row r="131" spans="1:5" s="5" customFormat="1" ht="15.75" hidden="1" thickBot="1" x14ac:dyDescent="0.3">
      <c r="A131" s="11">
        <v>1</v>
      </c>
      <c r="B131" s="6">
        <v>2</v>
      </c>
      <c r="C131" s="6">
        <v>3</v>
      </c>
      <c r="D131" s="6">
        <v>4</v>
      </c>
      <c r="E131" s="6">
        <v>5</v>
      </c>
    </row>
    <row r="132" spans="1:5" s="5" customFormat="1" ht="29.25" hidden="1" customHeight="1" thickBot="1" x14ac:dyDescent="0.3">
      <c r="A132" s="12"/>
      <c r="B132" s="7" t="s">
        <v>158</v>
      </c>
      <c r="C132" s="7">
        <v>5000</v>
      </c>
      <c r="D132" s="7">
        <v>2</v>
      </c>
      <c r="E132" s="7">
        <f>D132*C132</f>
        <v>10000</v>
      </c>
    </row>
    <row r="133" spans="1:5" s="5" customFormat="1" ht="15.75" hidden="1" thickBot="1" x14ac:dyDescent="0.3">
      <c r="A133" s="12"/>
      <c r="B133" s="7" t="s">
        <v>133</v>
      </c>
      <c r="C133" s="7"/>
      <c r="D133" s="7">
        <v>1</v>
      </c>
      <c r="E133" s="7">
        <f>D133*C133</f>
        <v>0</v>
      </c>
    </row>
    <row r="134" spans="1:5" s="5" customFormat="1" ht="13.5" hidden="1" customHeight="1" thickBot="1" x14ac:dyDescent="0.3">
      <c r="A134" s="12"/>
      <c r="B134" s="7" t="s">
        <v>197</v>
      </c>
      <c r="C134" s="7"/>
      <c r="D134" s="7"/>
      <c r="E134" s="7">
        <f>E132+E133</f>
        <v>10000</v>
      </c>
    </row>
    <row r="135" spans="1:5" s="5" customFormat="1" ht="15.75" hidden="1" thickBot="1" x14ac:dyDescent="0.3">
      <c r="A135" s="12"/>
      <c r="B135" s="7" t="s">
        <v>119</v>
      </c>
      <c r="C135" s="7"/>
      <c r="D135" s="7"/>
      <c r="E135" s="7">
        <f>D135*C135</f>
        <v>0</v>
      </c>
    </row>
    <row r="136" spans="1:5" s="5" customFormat="1" ht="15.75" hidden="1" thickBot="1" x14ac:dyDescent="0.3">
      <c r="A136" s="12"/>
      <c r="B136" s="7" t="s">
        <v>151</v>
      </c>
      <c r="C136" s="7"/>
      <c r="D136" s="7"/>
      <c r="E136" s="7">
        <f>E135</f>
        <v>0</v>
      </c>
    </row>
    <row r="137" spans="1:5" s="5" customFormat="1" ht="15.75" hidden="1" thickBot="1" x14ac:dyDescent="0.3">
      <c r="A137" s="110" t="s">
        <v>13</v>
      </c>
      <c r="B137" s="111"/>
      <c r="C137" s="111"/>
      <c r="D137" s="112"/>
      <c r="E137" s="7">
        <f>E136+E134</f>
        <v>10000</v>
      </c>
    </row>
    <row r="138" spans="1:5" s="5" customFormat="1" hidden="1" x14ac:dyDescent="0.25">
      <c r="A138" s="99" t="s">
        <v>198</v>
      </c>
      <c r="B138" s="99"/>
      <c r="C138" s="99"/>
      <c r="D138" s="99"/>
    </row>
    <row r="139" spans="1:5" s="5" customFormat="1" hidden="1" x14ac:dyDescent="0.25">
      <c r="A139" s="99" t="s">
        <v>116</v>
      </c>
      <c r="B139" s="99"/>
      <c r="C139" s="99"/>
      <c r="D139" s="99"/>
    </row>
    <row r="140" spans="1:5" s="5" customFormat="1" ht="60" hidden="1" x14ac:dyDescent="0.25">
      <c r="A140" s="10" t="s">
        <v>5</v>
      </c>
      <c r="B140" s="89" t="s">
        <v>64</v>
      </c>
      <c r="C140" s="89" t="s">
        <v>65</v>
      </c>
      <c r="D140" s="89" t="s">
        <v>66</v>
      </c>
      <c r="E140" s="29" t="s">
        <v>67</v>
      </c>
    </row>
    <row r="141" spans="1:5" s="5" customFormat="1" ht="15.75" hidden="1" thickBot="1" x14ac:dyDescent="0.3">
      <c r="A141" s="11" t="s">
        <v>6</v>
      </c>
      <c r="B141" s="90"/>
      <c r="C141" s="90"/>
      <c r="D141" s="90"/>
      <c r="E141" s="6" t="s">
        <v>68</v>
      </c>
    </row>
    <row r="142" spans="1:5" s="5" customFormat="1" ht="15.75" hidden="1" thickBot="1" x14ac:dyDescent="0.3">
      <c r="A142" s="11">
        <v>1</v>
      </c>
      <c r="B142" s="6">
        <v>2</v>
      </c>
      <c r="C142" s="6">
        <v>3</v>
      </c>
      <c r="D142" s="6">
        <v>4</v>
      </c>
      <c r="E142" s="6">
        <v>5</v>
      </c>
    </row>
    <row r="143" spans="1:5" s="5" customFormat="1" ht="29.25" hidden="1" customHeight="1" thickBot="1" x14ac:dyDescent="0.3">
      <c r="A143" s="12"/>
      <c r="B143" s="7" t="s">
        <v>199</v>
      </c>
      <c r="C143" s="7">
        <v>5000</v>
      </c>
      <c r="D143" s="7">
        <v>1</v>
      </c>
      <c r="E143" s="7">
        <f>D143*C143</f>
        <v>5000</v>
      </c>
    </row>
    <row r="144" spans="1:5" s="5" customFormat="1" ht="15.75" hidden="1" thickBot="1" x14ac:dyDescent="0.3">
      <c r="A144" s="12"/>
      <c r="B144" s="7" t="s">
        <v>133</v>
      </c>
      <c r="C144" s="7"/>
      <c r="D144" s="7">
        <v>1</v>
      </c>
      <c r="E144" s="7">
        <f>D144*C144</f>
        <v>0</v>
      </c>
    </row>
    <row r="145" spans="1:6" s="5" customFormat="1" ht="13.5" hidden="1" customHeight="1" thickBot="1" x14ac:dyDescent="0.3">
      <c r="A145" s="12"/>
      <c r="B145" s="7" t="s">
        <v>197</v>
      </c>
      <c r="C145" s="7"/>
      <c r="D145" s="7"/>
      <c r="E145" s="7">
        <f>E143+E144</f>
        <v>5000</v>
      </c>
    </row>
    <row r="146" spans="1:6" s="5" customFormat="1" ht="15.75" hidden="1" thickBot="1" x14ac:dyDescent="0.3">
      <c r="A146" s="12"/>
      <c r="B146" s="7" t="s">
        <v>119</v>
      </c>
      <c r="C146" s="7"/>
      <c r="D146" s="7"/>
      <c r="E146" s="7">
        <f>D146*C146</f>
        <v>0</v>
      </c>
    </row>
    <row r="147" spans="1:6" s="5" customFormat="1" ht="15.75" hidden="1" thickBot="1" x14ac:dyDescent="0.3">
      <c r="A147" s="12"/>
      <c r="B147" s="7" t="s">
        <v>151</v>
      </c>
      <c r="C147" s="7"/>
      <c r="D147" s="7"/>
      <c r="E147" s="7">
        <f>E146</f>
        <v>0</v>
      </c>
    </row>
    <row r="148" spans="1:6" s="5" customFormat="1" ht="15.75" hidden="1" thickBot="1" x14ac:dyDescent="0.3">
      <c r="A148" s="110" t="s">
        <v>13</v>
      </c>
      <c r="B148" s="111"/>
      <c r="C148" s="111"/>
      <c r="D148" s="112"/>
      <c r="E148" s="7">
        <f>E147+E145</f>
        <v>5000</v>
      </c>
    </row>
    <row r="149" spans="1:6" s="5" customFormat="1" ht="18" customHeight="1" x14ac:dyDescent="0.25">
      <c r="A149" s="99" t="s">
        <v>156</v>
      </c>
      <c r="B149" s="99"/>
      <c r="C149" s="99"/>
      <c r="D149" s="99"/>
      <c r="E149" s="99"/>
      <c r="F149" s="99"/>
    </row>
    <row r="150" spans="1:6" s="5" customFormat="1" ht="15.75" thickBot="1" x14ac:dyDescent="0.3">
      <c r="A150" s="99" t="s">
        <v>116</v>
      </c>
      <c r="B150" s="99"/>
      <c r="C150" s="99"/>
      <c r="D150" s="99"/>
      <c r="E150" s="99"/>
    </row>
    <row r="151" spans="1:6" s="5" customFormat="1" ht="44.25" customHeight="1" x14ac:dyDescent="0.25">
      <c r="A151" s="10" t="s">
        <v>5</v>
      </c>
      <c r="B151" s="89" t="s">
        <v>47</v>
      </c>
      <c r="C151" s="89" t="s">
        <v>48</v>
      </c>
      <c r="D151" s="89" t="s">
        <v>49</v>
      </c>
    </row>
    <row r="152" spans="1:6" s="5" customFormat="1" ht="15.75" thickBot="1" x14ac:dyDescent="0.3">
      <c r="A152" s="11" t="s">
        <v>6</v>
      </c>
      <c r="B152" s="90"/>
      <c r="C152" s="90"/>
      <c r="D152" s="90"/>
    </row>
    <row r="153" spans="1:6" s="5" customFormat="1" ht="15.75" thickBot="1" x14ac:dyDescent="0.3">
      <c r="A153" s="11">
        <v>1</v>
      </c>
      <c r="B153" s="6">
        <v>2</v>
      </c>
      <c r="C153" s="6">
        <v>3</v>
      </c>
      <c r="D153" s="6">
        <v>4</v>
      </c>
    </row>
    <row r="154" spans="1:6" s="5" customFormat="1" ht="30.75" customHeight="1" thickBot="1" x14ac:dyDescent="0.3">
      <c r="A154" s="11">
        <v>1</v>
      </c>
      <c r="B154" s="7" t="s">
        <v>50</v>
      </c>
      <c r="C154" s="6" t="s">
        <v>51</v>
      </c>
      <c r="D154" s="7">
        <f>D155+D157</f>
        <v>44586.4012</v>
      </c>
    </row>
    <row r="155" spans="1:6" s="5" customFormat="1" x14ac:dyDescent="0.25">
      <c r="A155" s="89">
        <v>1.1000000000000001</v>
      </c>
      <c r="B155" s="32" t="s">
        <v>52</v>
      </c>
      <c r="C155" s="95">
        <f>E84*22%</f>
        <v>44586.4012</v>
      </c>
      <c r="D155" s="95">
        <f>C155</f>
        <v>44586.4012</v>
      </c>
    </row>
    <row r="156" spans="1:6" s="5" customFormat="1" ht="13.5" customHeight="1" thickBot="1" x14ac:dyDescent="0.3">
      <c r="A156" s="90"/>
      <c r="B156" s="7" t="s">
        <v>53</v>
      </c>
      <c r="C156" s="96"/>
      <c r="D156" s="96"/>
    </row>
    <row r="157" spans="1:6" s="5" customFormat="1" ht="19.5" hidden="1" customHeight="1" thickBot="1" x14ac:dyDescent="0.3">
      <c r="A157" s="11">
        <v>1.2</v>
      </c>
      <c r="B157" s="7" t="s">
        <v>54</v>
      </c>
      <c r="C157" s="7"/>
      <c r="D157" s="7">
        <f>C157</f>
        <v>0</v>
      </c>
    </row>
    <row r="158" spans="1:6" s="5" customFormat="1" ht="72.599999999999994" hidden="1" customHeight="1" thickBot="1" x14ac:dyDescent="0.3">
      <c r="A158" s="11">
        <v>1.3</v>
      </c>
      <c r="B158" s="7" t="s">
        <v>55</v>
      </c>
      <c r="C158" s="7"/>
      <c r="D158" s="7"/>
    </row>
    <row r="159" spans="1:6" s="5" customFormat="1" ht="0.75" customHeight="1" thickBot="1" x14ac:dyDescent="0.3">
      <c r="A159" s="11">
        <v>1.2</v>
      </c>
      <c r="B159" s="7" t="s">
        <v>133</v>
      </c>
      <c r="C159" s="7"/>
      <c r="D159" s="7">
        <f>C159</f>
        <v>0</v>
      </c>
    </row>
    <row r="160" spans="1:6" s="5" customFormat="1" ht="33" customHeight="1" thickBot="1" x14ac:dyDescent="0.3">
      <c r="A160" s="11">
        <v>2</v>
      </c>
      <c r="B160" s="7" t="s">
        <v>56</v>
      </c>
      <c r="C160" s="6" t="s">
        <v>51</v>
      </c>
      <c r="D160" s="7">
        <f>D161+D164+D167</f>
        <v>16618.567719999999</v>
      </c>
    </row>
    <row r="161" spans="1:7" s="5" customFormat="1" x14ac:dyDescent="0.25">
      <c r="A161" s="89">
        <v>2.1</v>
      </c>
      <c r="B161" s="32" t="s">
        <v>52</v>
      </c>
      <c r="C161" s="95">
        <f>E84*2.9%</f>
        <v>5877.2983399999994</v>
      </c>
      <c r="D161" s="95">
        <f>C161</f>
        <v>5877.2983399999994</v>
      </c>
    </row>
    <row r="162" spans="1:7" s="5" customFormat="1" ht="42" customHeight="1" thickBot="1" x14ac:dyDescent="0.3">
      <c r="A162" s="90"/>
      <c r="B162" s="7" t="s">
        <v>57</v>
      </c>
      <c r="C162" s="96"/>
      <c r="D162" s="96"/>
    </row>
    <row r="163" spans="1:7" s="5" customFormat="1" ht="58.15" hidden="1" customHeight="1" thickBot="1" x14ac:dyDescent="0.3">
      <c r="A163" s="11">
        <v>2.2000000000000002</v>
      </c>
      <c r="B163" s="7" t="s">
        <v>58</v>
      </c>
      <c r="C163" s="7"/>
      <c r="D163" s="7"/>
    </row>
    <row r="164" spans="1:7" s="5" customFormat="1" ht="48" customHeight="1" thickBot="1" x14ac:dyDescent="0.3">
      <c r="A164" s="11">
        <v>2.2999999999999998</v>
      </c>
      <c r="B164" s="7" t="s">
        <v>59</v>
      </c>
      <c r="C164" s="7">
        <f>E84*0.2%</f>
        <v>405.33091999999999</v>
      </c>
      <c r="D164" s="7">
        <f>C164</f>
        <v>405.33091999999999</v>
      </c>
    </row>
    <row r="165" spans="1:7" s="5" customFormat="1" ht="45.75" hidden="1" thickBot="1" x14ac:dyDescent="0.3">
      <c r="A165" s="11">
        <v>2.4</v>
      </c>
      <c r="B165" s="7" t="s">
        <v>60</v>
      </c>
      <c r="C165" s="7"/>
      <c r="D165" s="7"/>
    </row>
    <row r="166" spans="1:7" s="5" customFormat="1" ht="45.75" hidden="1" thickBot="1" x14ac:dyDescent="0.3">
      <c r="A166" s="11">
        <v>2.5</v>
      </c>
      <c r="B166" s="7" t="s">
        <v>60</v>
      </c>
      <c r="C166" s="7"/>
      <c r="D166" s="7"/>
    </row>
    <row r="167" spans="1:7" s="5" customFormat="1" ht="48" customHeight="1" thickBot="1" x14ac:dyDescent="0.3">
      <c r="A167" s="11">
        <v>3</v>
      </c>
      <c r="B167" s="7" t="s">
        <v>61</v>
      </c>
      <c r="C167" s="7">
        <f>E84*5.1%</f>
        <v>10335.938459999999</v>
      </c>
      <c r="D167" s="7">
        <f>C167</f>
        <v>10335.938459999999</v>
      </c>
    </row>
    <row r="168" spans="1:7" s="5" customFormat="1" ht="15.75" thickBot="1" x14ac:dyDescent="0.3">
      <c r="A168" s="101" t="s">
        <v>200</v>
      </c>
      <c r="B168" s="102"/>
      <c r="C168" s="103"/>
      <c r="D168" s="59">
        <v>61203</v>
      </c>
    </row>
    <row r="169" spans="1:7" s="5" customFormat="1" ht="39" hidden="1" customHeight="1" thickBot="1" x14ac:dyDescent="0.3">
      <c r="A169" s="24">
        <v>1</v>
      </c>
      <c r="B169" s="2" t="s">
        <v>50</v>
      </c>
      <c r="C169" s="14" t="s">
        <v>51</v>
      </c>
      <c r="D169" s="2">
        <f>D170+D172</f>
        <v>0</v>
      </c>
      <c r="E169" s="1"/>
      <c r="F169" s="1"/>
      <c r="G169" s="1"/>
    </row>
    <row r="170" spans="1:7" s="5" customFormat="1" hidden="1" x14ac:dyDescent="0.25">
      <c r="A170" s="108">
        <v>1.1000000000000001</v>
      </c>
      <c r="B170" s="25" t="s">
        <v>52</v>
      </c>
      <c r="C170" s="131">
        <f>E98*22%</f>
        <v>0</v>
      </c>
      <c r="D170" s="131">
        <f>C170</f>
        <v>0</v>
      </c>
      <c r="E170" s="1"/>
      <c r="F170" s="1"/>
      <c r="G170" s="1"/>
    </row>
    <row r="171" spans="1:7" s="5" customFormat="1" ht="13.5" hidden="1" customHeight="1" thickBot="1" x14ac:dyDescent="0.3">
      <c r="A171" s="109"/>
      <c r="B171" s="2" t="s">
        <v>53</v>
      </c>
      <c r="C171" s="132"/>
      <c r="D171" s="132"/>
      <c r="E171" s="1"/>
      <c r="F171" s="1"/>
      <c r="G171" s="1"/>
    </row>
    <row r="172" spans="1:7" s="5" customFormat="1" ht="19.5" hidden="1" customHeight="1" thickBot="1" x14ac:dyDescent="0.3">
      <c r="A172" s="24">
        <v>1.2</v>
      </c>
      <c r="B172" s="2" t="s">
        <v>54</v>
      </c>
      <c r="C172" s="2"/>
      <c r="D172" s="2">
        <f>C172</f>
        <v>0</v>
      </c>
      <c r="E172" s="1"/>
      <c r="F172" s="1"/>
      <c r="G172" s="1"/>
    </row>
    <row r="173" spans="1:7" s="5" customFormat="1" ht="45.75" hidden="1" thickBot="1" x14ac:dyDescent="0.3">
      <c r="A173" s="24">
        <v>1.3</v>
      </c>
      <c r="B173" s="2" t="s">
        <v>55</v>
      </c>
      <c r="C173" s="2"/>
      <c r="D173" s="2"/>
      <c r="E173" s="1"/>
      <c r="F173" s="1"/>
      <c r="G173" s="1"/>
    </row>
    <row r="174" spans="1:7" s="5" customFormat="1" ht="36.75" hidden="1" customHeight="1" thickBot="1" x14ac:dyDescent="0.3">
      <c r="A174" s="24">
        <v>2</v>
      </c>
      <c r="B174" s="2" t="s">
        <v>56</v>
      </c>
      <c r="C174" s="14" t="s">
        <v>51</v>
      </c>
      <c r="D174" s="2">
        <f>D175+D178+D181</f>
        <v>0</v>
      </c>
      <c r="E174" s="1"/>
      <c r="F174" s="1"/>
      <c r="G174" s="1"/>
    </row>
    <row r="175" spans="1:7" s="5" customFormat="1" hidden="1" x14ac:dyDescent="0.25">
      <c r="A175" s="108">
        <v>2.1</v>
      </c>
      <c r="B175" s="25" t="s">
        <v>52</v>
      </c>
      <c r="C175" s="131">
        <f>E98*2.9%</f>
        <v>0</v>
      </c>
      <c r="D175" s="131">
        <f>C175</f>
        <v>0</v>
      </c>
      <c r="E175" s="1"/>
      <c r="F175" s="1"/>
      <c r="G175" s="1"/>
    </row>
    <row r="176" spans="1:7" s="5" customFormat="1" ht="42" hidden="1" customHeight="1" thickBot="1" x14ac:dyDescent="0.3">
      <c r="A176" s="109"/>
      <c r="B176" s="2" t="s">
        <v>57</v>
      </c>
      <c r="C176" s="132"/>
      <c r="D176" s="132"/>
      <c r="E176" s="1"/>
      <c r="F176" s="1"/>
      <c r="G176" s="1"/>
    </row>
    <row r="177" spans="1:7" s="5" customFormat="1" ht="30.75" hidden="1" thickBot="1" x14ac:dyDescent="0.3">
      <c r="A177" s="24">
        <v>2.2000000000000002</v>
      </c>
      <c r="B177" s="2" t="s">
        <v>58</v>
      </c>
      <c r="C177" s="2"/>
      <c r="D177" s="2"/>
      <c r="E177" s="1"/>
      <c r="F177" s="1"/>
      <c r="G177" s="1"/>
    </row>
    <row r="178" spans="1:7" s="5" customFormat="1" ht="44.25" hidden="1" customHeight="1" thickBot="1" x14ac:dyDescent="0.3">
      <c r="A178" s="24">
        <v>2.2999999999999998</v>
      </c>
      <c r="B178" s="2" t="s">
        <v>59</v>
      </c>
      <c r="C178" s="2">
        <f>E98*0.2%</f>
        <v>0</v>
      </c>
      <c r="D178" s="2">
        <f>C178</f>
        <v>0</v>
      </c>
      <c r="E178" s="1"/>
      <c r="F178" s="1"/>
      <c r="G178" s="1"/>
    </row>
    <row r="179" spans="1:7" s="5" customFormat="1" ht="45.75" hidden="1" thickBot="1" x14ac:dyDescent="0.3">
      <c r="A179" s="24">
        <v>2.4</v>
      </c>
      <c r="B179" s="2" t="s">
        <v>60</v>
      </c>
      <c r="C179" s="2"/>
      <c r="D179" s="2"/>
      <c r="E179" s="1"/>
      <c r="F179" s="1"/>
      <c r="G179" s="1"/>
    </row>
    <row r="180" spans="1:7" s="5" customFormat="1" ht="45.75" hidden="1" thickBot="1" x14ac:dyDescent="0.3">
      <c r="A180" s="24">
        <v>2.5</v>
      </c>
      <c r="B180" s="2" t="s">
        <v>60</v>
      </c>
      <c r="C180" s="2"/>
      <c r="D180" s="2"/>
      <c r="E180" s="1"/>
      <c r="F180" s="1"/>
      <c r="G180" s="1"/>
    </row>
    <row r="181" spans="1:7" s="5" customFormat="1" ht="42" hidden="1" customHeight="1" thickBot="1" x14ac:dyDescent="0.3">
      <c r="A181" s="24">
        <v>3</v>
      </c>
      <c r="B181" s="2" t="s">
        <v>61</v>
      </c>
      <c r="C181" s="2">
        <f>E98*5.1%</f>
        <v>0</v>
      </c>
      <c r="D181" s="2">
        <f>C181</f>
        <v>0</v>
      </c>
      <c r="E181" s="1"/>
      <c r="F181" s="1"/>
      <c r="G181" s="1"/>
    </row>
    <row r="182" spans="1:7" s="5" customFormat="1" ht="15.75" hidden="1" thickBot="1" x14ac:dyDescent="0.3">
      <c r="A182" s="104" t="s">
        <v>349</v>
      </c>
      <c r="B182" s="105"/>
      <c r="C182" s="106"/>
      <c r="D182" s="2"/>
      <c r="E182" s="1"/>
      <c r="F182" s="1"/>
      <c r="G182" s="1"/>
    </row>
    <row r="183" spans="1:7" s="5" customFormat="1" ht="36" customHeight="1" thickBot="1" x14ac:dyDescent="0.3">
      <c r="A183" s="11">
        <v>1</v>
      </c>
      <c r="B183" s="7" t="s">
        <v>50</v>
      </c>
      <c r="C183" s="6" t="s">
        <v>51</v>
      </c>
      <c r="D183" s="7">
        <f>D184+D187</f>
        <v>970812.59199999995</v>
      </c>
    </row>
    <row r="184" spans="1:7" s="5" customFormat="1" x14ac:dyDescent="0.25">
      <c r="A184" s="89">
        <v>1.1000000000000001</v>
      </c>
      <c r="B184" s="32" t="s">
        <v>52</v>
      </c>
      <c r="C184" s="95">
        <f>E103*22%</f>
        <v>934424.06199999992</v>
      </c>
      <c r="D184" s="95">
        <f>C184</f>
        <v>934424.06199999992</v>
      </c>
    </row>
    <row r="185" spans="1:7" s="5" customFormat="1" ht="14.25" customHeight="1" thickBot="1" x14ac:dyDescent="0.3">
      <c r="A185" s="90"/>
      <c r="B185" s="7" t="s">
        <v>53</v>
      </c>
      <c r="C185" s="96"/>
      <c r="D185" s="96"/>
    </row>
    <row r="186" spans="1:7" s="5" customFormat="1" ht="19.5" hidden="1" customHeight="1" thickBot="1" x14ac:dyDescent="0.3">
      <c r="A186" s="11">
        <v>1.2</v>
      </c>
      <c r="B186" s="7" t="s">
        <v>54</v>
      </c>
      <c r="C186" s="7"/>
      <c r="D186" s="7">
        <f>C186</f>
        <v>0</v>
      </c>
    </row>
    <row r="187" spans="1:7" s="5" customFormat="1" ht="28.5" customHeight="1" thickBot="1" x14ac:dyDescent="0.3">
      <c r="A187" s="11"/>
      <c r="B187" s="7" t="s">
        <v>133</v>
      </c>
      <c r="C187" s="7">
        <v>36388.53</v>
      </c>
      <c r="D187" s="7">
        <f>C187</f>
        <v>36388.53</v>
      </c>
    </row>
    <row r="188" spans="1:7" s="5" customFormat="1" ht="36" customHeight="1" thickBot="1" x14ac:dyDescent="0.3">
      <c r="A188" s="11">
        <v>2</v>
      </c>
      <c r="B188" s="7" t="s">
        <v>56</v>
      </c>
      <c r="C188" s="6" t="s">
        <v>51</v>
      </c>
      <c r="D188" s="7">
        <f>D189+D192+D195</f>
        <v>348285.33219999995</v>
      </c>
    </row>
    <row r="189" spans="1:7" s="5" customFormat="1" x14ac:dyDescent="0.25">
      <c r="A189" s="89">
        <v>2.1</v>
      </c>
      <c r="B189" s="32" t="s">
        <v>52</v>
      </c>
      <c r="C189" s="95">
        <f>E103*2.9%</f>
        <v>123174.08089999999</v>
      </c>
      <c r="D189" s="95">
        <f>C189</f>
        <v>123174.08089999999</v>
      </c>
    </row>
    <row r="190" spans="1:7" s="5" customFormat="1" ht="41.25" customHeight="1" thickBot="1" x14ac:dyDescent="0.3">
      <c r="A190" s="90"/>
      <c r="B190" s="7" t="s">
        <v>57</v>
      </c>
      <c r="C190" s="96"/>
      <c r="D190" s="96"/>
    </row>
    <row r="191" spans="1:7" s="5" customFormat="1" ht="30.75" hidden="1" thickBot="1" x14ac:dyDescent="0.3">
      <c r="A191" s="11">
        <v>2.2000000000000002</v>
      </c>
      <c r="B191" s="7" t="s">
        <v>58</v>
      </c>
      <c r="C191" s="7"/>
      <c r="D191" s="7"/>
    </row>
    <row r="192" spans="1:7" s="5" customFormat="1" ht="48" customHeight="1" thickBot="1" x14ac:dyDescent="0.3">
      <c r="A192" s="11">
        <v>2.2999999999999998</v>
      </c>
      <c r="B192" s="7" t="s">
        <v>59</v>
      </c>
      <c r="C192" s="7">
        <f>E103*0.2%</f>
        <v>8494.7641999999996</v>
      </c>
      <c r="D192" s="7">
        <f>C192</f>
        <v>8494.7641999999996</v>
      </c>
    </row>
    <row r="193" spans="1:4" s="5" customFormat="1" ht="45.75" hidden="1" thickBot="1" x14ac:dyDescent="0.3">
      <c r="A193" s="11">
        <v>2.4</v>
      </c>
      <c r="B193" s="7" t="s">
        <v>60</v>
      </c>
      <c r="C193" s="7"/>
      <c r="D193" s="7"/>
    </row>
    <row r="194" spans="1:4" s="5" customFormat="1" ht="45.75" hidden="1" thickBot="1" x14ac:dyDescent="0.3">
      <c r="A194" s="11">
        <v>2.5</v>
      </c>
      <c r="B194" s="7" t="s">
        <v>60</v>
      </c>
      <c r="C194" s="7"/>
      <c r="D194" s="7"/>
    </row>
    <row r="195" spans="1:4" s="5" customFormat="1" ht="45" customHeight="1" x14ac:dyDescent="0.25">
      <c r="A195" s="42">
        <v>3</v>
      </c>
      <c r="B195" s="32" t="s">
        <v>61</v>
      </c>
      <c r="C195" s="32">
        <f>E103*5.1%</f>
        <v>216616.48709999997</v>
      </c>
      <c r="D195" s="32">
        <f>C195</f>
        <v>216616.48709999997</v>
      </c>
    </row>
    <row r="196" spans="1:4" s="5" customFormat="1" x14ac:dyDescent="0.25">
      <c r="A196" s="97" t="s">
        <v>195</v>
      </c>
      <c r="B196" s="97"/>
      <c r="C196" s="97"/>
      <c r="D196" s="53">
        <v>1281200</v>
      </c>
    </row>
    <row r="197" spans="1:4" s="5" customFormat="1" ht="37.5" hidden="1" customHeight="1" x14ac:dyDescent="0.25">
      <c r="A197" s="67">
        <v>1</v>
      </c>
      <c r="B197" s="53" t="s">
        <v>50</v>
      </c>
      <c r="C197" s="67" t="s">
        <v>51</v>
      </c>
      <c r="D197" s="53">
        <f>D198+D200</f>
        <v>0</v>
      </c>
    </row>
    <row r="198" spans="1:4" s="5" customFormat="1" hidden="1" x14ac:dyDescent="0.25">
      <c r="A198" s="133">
        <v>1.1000000000000001</v>
      </c>
      <c r="B198" s="50" t="s">
        <v>52</v>
      </c>
      <c r="C198" s="134">
        <f>E107*22%</f>
        <v>0</v>
      </c>
      <c r="D198" s="134">
        <f>C198</f>
        <v>0</v>
      </c>
    </row>
    <row r="199" spans="1:4" s="5" customFormat="1" ht="15.75" hidden="1" thickBot="1" x14ac:dyDescent="0.3">
      <c r="A199" s="125"/>
      <c r="B199" s="59" t="s">
        <v>53</v>
      </c>
      <c r="C199" s="127"/>
      <c r="D199" s="127"/>
    </row>
    <row r="200" spans="1:4" s="5" customFormat="1" ht="19.5" hidden="1" customHeight="1" thickBot="1" x14ac:dyDescent="0.3">
      <c r="A200" s="64">
        <v>1.2</v>
      </c>
      <c r="B200" s="59" t="s">
        <v>54</v>
      </c>
      <c r="C200" s="59"/>
      <c r="D200" s="59">
        <f>C200</f>
        <v>0</v>
      </c>
    </row>
    <row r="201" spans="1:4" s="5" customFormat="1" ht="45.75" hidden="1" thickBot="1" x14ac:dyDescent="0.3">
      <c r="A201" s="64">
        <v>1.3</v>
      </c>
      <c r="B201" s="59" t="s">
        <v>55</v>
      </c>
      <c r="C201" s="59"/>
      <c r="D201" s="59"/>
    </row>
    <row r="202" spans="1:4" s="5" customFormat="1" ht="39.75" hidden="1" customHeight="1" thickBot="1" x14ac:dyDescent="0.3">
      <c r="A202" s="64">
        <v>2</v>
      </c>
      <c r="B202" s="59" t="s">
        <v>56</v>
      </c>
      <c r="C202" s="49" t="s">
        <v>51</v>
      </c>
      <c r="D202" s="59">
        <f>D203+D206+D209</f>
        <v>0</v>
      </c>
    </row>
    <row r="203" spans="1:4" s="5" customFormat="1" hidden="1" x14ac:dyDescent="0.25">
      <c r="A203" s="124">
        <v>2.1</v>
      </c>
      <c r="B203" s="50" t="s">
        <v>52</v>
      </c>
      <c r="C203" s="126">
        <f>E107*2.9%</f>
        <v>0</v>
      </c>
      <c r="D203" s="126">
        <f>C203</f>
        <v>0</v>
      </c>
    </row>
    <row r="204" spans="1:4" s="5" customFormat="1" ht="36" hidden="1" customHeight="1" thickBot="1" x14ac:dyDescent="0.3">
      <c r="A204" s="125"/>
      <c r="B204" s="59" t="s">
        <v>57</v>
      </c>
      <c r="C204" s="127"/>
      <c r="D204" s="127"/>
    </row>
    <row r="205" spans="1:4" s="5" customFormat="1" ht="30.75" hidden="1" thickBot="1" x14ac:dyDescent="0.3">
      <c r="A205" s="64">
        <v>2.2000000000000002</v>
      </c>
      <c r="B205" s="59" t="s">
        <v>58</v>
      </c>
      <c r="C205" s="59"/>
      <c r="D205" s="59"/>
    </row>
    <row r="206" spans="1:4" s="5" customFormat="1" ht="49.5" hidden="1" customHeight="1" thickBot="1" x14ac:dyDescent="0.3">
      <c r="A206" s="64">
        <v>2.2999999999999998</v>
      </c>
      <c r="B206" s="59" t="s">
        <v>59</v>
      </c>
      <c r="C206" s="59">
        <f>E107*0.2%</f>
        <v>0</v>
      </c>
      <c r="D206" s="59">
        <f>C206</f>
        <v>0</v>
      </c>
    </row>
    <row r="207" spans="1:4" s="5" customFormat="1" ht="45.75" hidden="1" thickBot="1" x14ac:dyDescent="0.3">
      <c r="A207" s="64">
        <v>2.4</v>
      </c>
      <c r="B207" s="59" t="s">
        <v>60</v>
      </c>
      <c r="C207" s="59"/>
      <c r="D207" s="59"/>
    </row>
    <row r="208" spans="1:4" s="5" customFormat="1" ht="45.75" hidden="1" thickBot="1" x14ac:dyDescent="0.3">
      <c r="A208" s="64">
        <v>2.5</v>
      </c>
      <c r="B208" s="59" t="s">
        <v>60</v>
      </c>
      <c r="C208" s="59"/>
      <c r="D208" s="59"/>
    </row>
    <row r="209" spans="1:4" s="5" customFormat="1" ht="40.5" hidden="1" customHeight="1" x14ac:dyDescent="0.25">
      <c r="A209" s="71">
        <v>3</v>
      </c>
      <c r="B209" s="50" t="s">
        <v>61</v>
      </c>
      <c r="C209" s="50">
        <f>E107*5.1%</f>
        <v>0</v>
      </c>
      <c r="D209" s="50">
        <f>C209</f>
        <v>0</v>
      </c>
    </row>
    <row r="210" spans="1:4" s="5" customFormat="1" hidden="1" x14ac:dyDescent="0.25">
      <c r="A210" s="97" t="s">
        <v>149</v>
      </c>
      <c r="B210" s="97"/>
      <c r="C210" s="97"/>
      <c r="D210" s="53"/>
    </row>
    <row r="211" spans="1:4" s="5" customFormat="1" ht="36" customHeight="1" thickBot="1" x14ac:dyDescent="0.3">
      <c r="A211" s="11">
        <v>1</v>
      </c>
      <c r="B211" s="7" t="s">
        <v>50</v>
      </c>
      <c r="C211" s="6" t="s">
        <v>51</v>
      </c>
      <c r="D211" s="7">
        <f>D212+D215</f>
        <v>36389.629999999997</v>
      </c>
    </row>
    <row r="212" spans="1:4" s="5" customFormat="1" x14ac:dyDescent="0.25">
      <c r="A212" s="89">
        <v>1.1000000000000001</v>
      </c>
      <c r="B212" s="32" t="s">
        <v>52</v>
      </c>
      <c r="C212" s="95">
        <f>E131*22%</f>
        <v>1.1000000000000001</v>
      </c>
      <c r="D212" s="95">
        <f>C212</f>
        <v>1.1000000000000001</v>
      </c>
    </row>
    <row r="213" spans="1:4" s="5" customFormat="1" ht="14.25" customHeight="1" thickBot="1" x14ac:dyDescent="0.3">
      <c r="A213" s="90"/>
      <c r="B213" s="7" t="s">
        <v>53</v>
      </c>
      <c r="C213" s="96"/>
      <c r="D213" s="96"/>
    </row>
    <row r="214" spans="1:4" s="5" customFormat="1" ht="19.5" hidden="1" customHeight="1" x14ac:dyDescent="0.25">
      <c r="A214" s="11">
        <v>1.2</v>
      </c>
      <c r="B214" s="7" t="s">
        <v>54</v>
      </c>
      <c r="C214" s="7"/>
      <c r="D214" s="7">
        <f>C214</f>
        <v>0</v>
      </c>
    </row>
    <row r="215" spans="1:4" s="5" customFormat="1" ht="28.5" customHeight="1" thickBot="1" x14ac:dyDescent="0.3">
      <c r="A215" s="11"/>
      <c r="B215" s="7" t="s">
        <v>133</v>
      </c>
      <c r="C215" s="7">
        <v>36388.53</v>
      </c>
      <c r="D215" s="7">
        <f>C215</f>
        <v>36388.53</v>
      </c>
    </row>
    <row r="216" spans="1:4" s="5" customFormat="1" ht="36" customHeight="1" thickBot="1" x14ac:dyDescent="0.3">
      <c r="A216" s="11">
        <v>2</v>
      </c>
      <c r="B216" s="7" t="s">
        <v>56</v>
      </c>
      <c r="C216" s="6" t="s">
        <v>51</v>
      </c>
      <c r="D216" s="7">
        <f>D217+D220+D223</f>
        <v>0.41000000000000003</v>
      </c>
    </row>
    <row r="217" spans="1:4" s="5" customFormat="1" x14ac:dyDescent="0.25">
      <c r="A217" s="89">
        <v>2.1</v>
      </c>
      <c r="B217" s="32" t="s">
        <v>52</v>
      </c>
      <c r="C217" s="95">
        <f>E131*2.9%</f>
        <v>0.14499999999999999</v>
      </c>
      <c r="D217" s="95">
        <f>C217</f>
        <v>0.14499999999999999</v>
      </c>
    </row>
    <row r="218" spans="1:4" s="5" customFormat="1" ht="41.25" customHeight="1" thickBot="1" x14ac:dyDescent="0.3">
      <c r="A218" s="90"/>
      <c r="B218" s="7" t="s">
        <v>57</v>
      </c>
      <c r="C218" s="96"/>
      <c r="D218" s="96"/>
    </row>
    <row r="219" spans="1:4" s="5" customFormat="1" ht="30.75" hidden="1" thickBot="1" x14ac:dyDescent="0.3">
      <c r="A219" s="11">
        <v>2.2000000000000002</v>
      </c>
      <c r="B219" s="7" t="s">
        <v>58</v>
      </c>
      <c r="C219" s="7"/>
      <c r="D219" s="7"/>
    </row>
    <row r="220" spans="1:4" s="5" customFormat="1" ht="48" customHeight="1" thickBot="1" x14ac:dyDescent="0.3">
      <c r="A220" s="11">
        <v>2.2999999999999998</v>
      </c>
      <c r="B220" s="7" t="s">
        <v>59</v>
      </c>
      <c r="C220" s="7">
        <f>E131*0.2%</f>
        <v>0.01</v>
      </c>
      <c r="D220" s="7">
        <f>C220</f>
        <v>0.01</v>
      </c>
    </row>
    <row r="221" spans="1:4" s="5" customFormat="1" ht="45.75" hidden="1" thickBot="1" x14ac:dyDescent="0.3">
      <c r="A221" s="11">
        <v>2.4</v>
      </c>
      <c r="B221" s="7" t="s">
        <v>60</v>
      </c>
      <c r="C221" s="7"/>
      <c r="D221" s="7"/>
    </row>
    <row r="222" spans="1:4" s="5" customFormat="1" ht="45.75" hidden="1" thickBot="1" x14ac:dyDescent="0.3">
      <c r="A222" s="11">
        <v>2.5</v>
      </c>
      <c r="B222" s="7" t="s">
        <v>60</v>
      </c>
      <c r="C222" s="7"/>
      <c r="D222" s="7"/>
    </row>
    <row r="223" spans="1:4" s="5" customFormat="1" ht="45" customHeight="1" x14ac:dyDescent="0.25">
      <c r="A223" s="42">
        <v>3</v>
      </c>
      <c r="B223" s="32" t="s">
        <v>61</v>
      </c>
      <c r="C223" s="32">
        <f>E131*5.1%</f>
        <v>0.255</v>
      </c>
      <c r="D223" s="32">
        <f>C223</f>
        <v>0.255</v>
      </c>
    </row>
    <row r="224" spans="1:4" s="5" customFormat="1" x14ac:dyDescent="0.25">
      <c r="A224" s="97" t="s">
        <v>349</v>
      </c>
      <c r="B224" s="97"/>
      <c r="C224" s="97"/>
      <c r="D224" s="53">
        <v>126840</v>
      </c>
    </row>
    <row r="225" spans="1:8" s="5" customFormat="1" x14ac:dyDescent="0.25">
      <c r="A225" s="117" t="s">
        <v>150</v>
      </c>
      <c r="B225" s="118"/>
      <c r="C225" s="119"/>
      <c r="D225" s="53">
        <f>D168+D196+D224</f>
        <v>1469243</v>
      </c>
    </row>
    <row r="226" spans="1:8" s="5" customFormat="1" x14ac:dyDescent="0.25">
      <c r="A226" s="43"/>
      <c r="B226" s="43"/>
      <c r="C226" s="43"/>
      <c r="D226" s="38"/>
    </row>
    <row r="227" spans="1:8" s="5" customFormat="1" x14ac:dyDescent="0.25">
      <c r="A227" s="99" t="s">
        <v>120</v>
      </c>
      <c r="B227" s="99"/>
      <c r="C227" s="99"/>
      <c r="D227" s="99"/>
      <c r="E227" s="99"/>
    </row>
    <row r="228" spans="1:8" s="5" customFormat="1" x14ac:dyDescent="0.25">
      <c r="A228" s="99" t="s">
        <v>116</v>
      </c>
      <c r="B228" s="99"/>
      <c r="C228" s="99"/>
      <c r="D228" s="99"/>
      <c r="E228" s="99"/>
    </row>
    <row r="229" spans="1:8" s="5" customFormat="1" ht="15.75" thickBot="1" x14ac:dyDescent="0.3">
      <c r="A229" s="4"/>
    </row>
    <row r="230" spans="1:8" s="5" customFormat="1" ht="90" x14ac:dyDescent="0.25">
      <c r="A230" s="10" t="s">
        <v>5</v>
      </c>
      <c r="B230" s="89" t="s">
        <v>34</v>
      </c>
      <c r="C230" s="89" t="s">
        <v>69</v>
      </c>
      <c r="D230" s="89" t="s">
        <v>70</v>
      </c>
      <c r="E230" s="29" t="s">
        <v>71</v>
      </c>
    </row>
    <row r="231" spans="1:8" s="5" customFormat="1" ht="30.75" thickBot="1" x14ac:dyDescent="0.3">
      <c r="A231" s="11" t="s">
        <v>6</v>
      </c>
      <c r="B231" s="90"/>
      <c r="C231" s="90"/>
      <c r="D231" s="90"/>
      <c r="E231" s="6" t="s">
        <v>72</v>
      </c>
    </row>
    <row r="232" spans="1:8" s="5" customFormat="1" ht="15.75" thickBot="1" x14ac:dyDescent="0.3">
      <c r="A232" s="11">
        <v>1</v>
      </c>
      <c r="B232" s="6">
        <v>2</v>
      </c>
      <c r="C232" s="6">
        <v>3</v>
      </c>
      <c r="D232" s="6">
        <v>4</v>
      </c>
      <c r="E232" s="6">
        <v>5</v>
      </c>
    </row>
    <row r="233" spans="1:8" s="5" customFormat="1" ht="45" customHeight="1" thickBot="1" x14ac:dyDescent="0.3">
      <c r="A233" s="12"/>
      <c r="B233" s="7" t="s">
        <v>135</v>
      </c>
      <c r="C233" s="7">
        <v>139088.32000000001</v>
      </c>
      <c r="D233" s="7">
        <v>1.5</v>
      </c>
      <c r="E233" s="7">
        <v>29823</v>
      </c>
    </row>
    <row r="234" spans="1:8" s="5" customFormat="1" ht="15.75" hidden="1" thickBot="1" x14ac:dyDescent="0.3">
      <c r="A234" s="12"/>
      <c r="B234" s="7"/>
      <c r="C234" s="7"/>
      <c r="D234" s="7"/>
      <c r="E234" s="7"/>
    </row>
    <row r="235" spans="1:8" s="5" customFormat="1" ht="15.75" thickBot="1" x14ac:dyDescent="0.3">
      <c r="A235" s="65"/>
      <c r="B235" s="59"/>
      <c r="C235" s="59"/>
      <c r="D235" s="59"/>
      <c r="E235" s="59">
        <f>E233</f>
        <v>29823</v>
      </c>
    </row>
    <row r="236" spans="1:8" s="5" customFormat="1" ht="13.5" customHeight="1" thickBot="1" x14ac:dyDescent="0.3">
      <c r="A236" s="101" t="s">
        <v>201</v>
      </c>
      <c r="B236" s="102"/>
      <c r="C236" s="102"/>
      <c r="D236" s="103"/>
      <c r="E236" s="59">
        <f>E235</f>
        <v>29823</v>
      </c>
    </row>
    <row r="237" spans="1:8" ht="15.75" hidden="1" thickBot="1" x14ac:dyDescent="0.3">
      <c r="A237" s="12"/>
      <c r="B237" s="7"/>
      <c r="C237" s="7"/>
      <c r="D237" s="7"/>
      <c r="E237" s="7"/>
      <c r="F237" s="5"/>
      <c r="G237" s="5"/>
      <c r="H237" s="5"/>
    </row>
    <row r="238" spans="1:8" ht="15.75" hidden="1" thickBot="1" x14ac:dyDescent="0.3">
      <c r="A238" s="37"/>
      <c r="B238" s="32"/>
      <c r="C238" s="32"/>
      <c r="D238" s="32"/>
      <c r="E238" s="32"/>
      <c r="F238" s="5"/>
      <c r="G238" s="5"/>
      <c r="H238" s="5"/>
    </row>
    <row r="239" spans="1:8" s="5" customFormat="1" ht="16.5" customHeight="1" x14ac:dyDescent="0.25">
      <c r="A239" s="113"/>
      <c r="B239" s="113"/>
      <c r="C239" s="113"/>
      <c r="D239" s="113"/>
      <c r="E239" s="113"/>
    </row>
    <row r="240" spans="1:8" s="5" customFormat="1" hidden="1" x14ac:dyDescent="0.25">
      <c r="A240" s="107" t="s">
        <v>202</v>
      </c>
      <c r="B240" s="107"/>
      <c r="C240" s="107"/>
      <c r="D240" s="107"/>
      <c r="E240" s="107"/>
      <c r="F240" s="1"/>
      <c r="G240" s="1"/>
    </row>
    <row r="241" spans="1:7" s="5" customFormat="1" hidden="1" x14ac:dyDescent="0.25">
      <c r="A241" s="107" t="s">
        <v>116</v>
      </c>
      <c r="B241" s="107"/>
      <c r="C241" s="107"/>
      <c r="D241" s="107"/>
      <c r="E241" s="107"/>
      <c r="F241" s="1"/>
      <c r="G241" s="1"/>
    </row>
    <row r="242" spans="1:7" s="5" customFormat="1" hidden="1" x14ac:dyDescent="0.25">
      <c r="A242" s="13"/>
      <c r="B242" s="1"/>
      <c r="C242" s="1"/>
      <c r="D242" s="1"/>
      <c r="E242" s="1"/>
      <c r="F242" s="1"/>
      <c r="G242" s="1"/>
    </row>
    <row r="243" spans="1:7" s="5" customFormat="1" ht="90" hidden="1" x14ac:dyDescent="0.25">
      <c r="A243" s="23" t="s">
        <v>5</v>
      </c>
      <c r="B243" s="108" t="s">
        <v>34</v>
      </c>
      <c r="C243" s="108" t="s">
        <v>69</v>
      </c>
      <c r="D243" s="108" t="s">
        <v>70</v>
      </c>
      <c r="E243" s="16" t="s">
        <v>71</v>
      </c>
      <c r="F243" s="1"/>
      <c r="G243" s="1"/>
    </row>
    <row r="244" spans="1:7" s="5" customFormat="1" ht="30.75" hidden="1" thickBot="1" x14ac:dyDescent="0.3">
      <c r="A244" s="24" t="s">
        <v>6</v>
      </c>
      <c r="B244" s="109"/>
      <c r="C244" s="109"/>
      <c r="D244" s="109"/>
      <c r="E244" s="14" t="s">
        <v>72</v>
      </c>
      <c r="F244" s="1"/>
      <c r="G244" s="1"/>
    </row>
    <row r="245" spans="1:7" s="5" customFormat="1" ht="15.75" hidden="1" thickBot="1" x14ac:dyDescent="0.3">
      <c r="A245" s="24">
        <v>1</v>
      </c>
      <c r="B245" s="14">
        <v>2</v>
      </c>
      <c r="C245" s="14">
        <v>3</v>
      </c>
      <c r="D245" s="14">
        <v>4</v>
      </c>
      <c r="E245" s="14">
        <v>5</v>
      </c>
      <c r="F245" s="1"/>
      <c r="G245" s="1"/>
    </row>
    <row r="246" spans="1:7" s="5" customFormat="1" ht="22.5" hidden="1" customHeight="1" thickBot="1" x14ac:dyDescent="0.3">
      <c r="A246" s="3"/>
      <c r="B246" s="2" t="s">
        <v>203</v>
      </c>
      <c r="C246" s="2">
        <v>124</v>
      </c>
      <c r="D246" s="2">
        <v>42</v>
      </c>
      <c r="E246" s="2">
        <v>5208</v>
      </c>
      <c r="F246" s="1"/>
      <c r="G246" s="1"/>
    </row>
    <row r="247" spans="1:7" s="5" customFormat="1" ht="15.75" hidden="1" thickBot="1" x14ac:dyDescent="0.3">
      <c r="A247" s="3"/>
      <c r="B247" s="2"/>
      <c r="C247" s="2"/>
      <c r="D247" s="2"/>
      <c r="E247" s="2"/>
      <c r="F247" s="1"/>
      <c r="G247" s="1"/>
    </row>
    <row r="248" spans="1:7" s="5" customFormat="1" ht="15.75" hidden="1" thickBot="1" x14ac:dyDescent="0.3">
      <c r="A248" s="3"/>
      <c r="B248" s="2"/>
      <c r="C248" s="145" t="s">
        <v>196</v>
      </c>
      <c r="D248" s="147"/>
      <c r="E248" s="2">
        <f>E246</f>
        <v>5208</v>
      </c>
      <c r="F248" s="1"/>
      <c r="G248" s="1"/>
    </row>
    <row r="249" spans="1:7" s="5" customFormat="1" ht="19.5" hidden="1" customHeight="1" thickBot="1" x14ac:dyDescent="0.3">
      <c r="A249" s="3"/>
      <c r="B249" s="2" t="s">
        <v>204</v>
      </c>
      <c r="C249" s="2"/>
      <c r="D249" s="2"/>
      <c r="E249" s="2">
        <v>10000</v>
      </c>
      <c r="F249" s="1"/>
      <c r="G249" s="1"/>
    </row>
    <row r="250" spans="1:7" s="5" customFormat="1" ht="13.5" hidden="1" customHeight="1" thickBot="1" x14ac:dyDescent="0.3">
      <c r="A250" s="104" t="s">
        <v>205</v>
      </c>
      <c r="B250" s="105"/>
      <c r="C250" s="105"/>
      <c r="D250" s="106"/>
      <c r="E250" s="2">
        <f>E249</f>
        <v>10000</v>
      </c>
      <c r="F250" s="1"/>
      <c r="G250" s="1"/>
    </row>
    <row r="251" spans="1:7" s="5" customFormat="1" ht="13.5" hidden="1" customHeight="1" thickBot="1" x14ac:dyDescent="0.3">
      <c r="A251" s="104" t="s">
        <v>206</v>
      </c>
      <c r="B251" s="105"/>
      <c r="C251" s="105"/>
      <c r="D251" s="106"/>
      <c r="E251" s="2">
        <f>E250+E246</f>
        <v>15208</v>
      </c>
      <c r="F251" s="1"/>
      <c r="G251" s="1"/>
    </row>
    <row r="252" spans="1:7" s="5" customFormat="1" hidden="1" x14ac:dyDescent="0.25">
      <c r="A252" s="98"/>
      <c r="B252" s="98"/>
      <c r="C252" s="98"/>
      <c r="D252" s="98"/>
      <c r="E252" s="98"/>
      <c r="F252" s="1"/>
      <c r="G252" s="1"/>
    </row>
    <row r="253" spans="1:7" s="5" customFormat="1" ht="11.25" hidden="1" customHeight="1" x14ac:dyDescent="0.25">
      <c r="A253" s="13"/>
      <c r="B253" s="1"/>
      <c r="C253" s="1"/>
      <c r="D253" s="1"/>
      <c r="E253" s="1"/>
      <c r="F253" s="1"/>
      <c r="G253" s="1"/>
    </row>
    <row r="254" spans="1:7" s="5" customFormat="1" x14ac:dyDescent="0.25">
      <c r="A254" s="99" t="s">
        <v>121</v>
      </c>
      <c r="B254" s="99"/>
      <c r="C254" s="99"/>
      <c r="D254" s="99"/>
      <c r="E254" s="99"/>
    </row>
    <row r="255" spans="1:7" s="5" customFormat="1" x14ac:dyDescent="0.25">
      <c r="A255" s="99" t="s">
        <v>116</v>
      </c>
      <c r="B255" s="99"/>
      <c r="C255" s="99"/>
      <c r="D255" s="99"/>
      <c r="E255" s="99"/>
    </row>
    <row r="256" spans="1:7" s="5" customFormat="1" x14ac:dyDescent="0.25">
      <c r="A256" s="4"/>
    </row>
    <row r="257" spans="1:7" s="5" customFormat="1" ht="15.75" thickBot="1" x14ac:dyDescent="0.3">
      <c r="A257" s="100" t="s">
        <v>122</v>
      </c>
      <c r="B257" s="100"/>
      <c r="C257" s="100"/>
      <c r="D257" s="100"/>
      <c r="E257" s="100"/>
    </row>
    <row r="258" spans="1:7" s="5" customFormat="1" ht="30" customHeight="1" x14ac:dyDescent="0.25">
      <c r="A258" s="10" t="s">
        <v>5</v>
      </c>
      <c r="B258" s="89" t="s">
        <v>34</v>
      </c>
      <c r="C258" s="89" t="s">
        <v>8</v>
      </c>
      <c r="D258" s="89" t="s">
        <v>73</v>
      </c>
      <c r="E258" s="89" t="s">
        <v>74</v>
      </c>
      <c r="F258" s="89" t="s">
        <v>75</v>
      </c>
      <c r="G258" s="29" t="s">
        <v>11</v>
      </c>
    </row>
    <row r="259" spans="1:7" s="5" customFormat="1" ht="30.75" thickBot="1" x14ac:dyDescent="0.3">
      <c r="A259" s="11" t="s">
        <v>6</v>
      </c>
      <c r="B259" s="90"/>
      <c r="C259" s="90"/>
      <c r="D259" s="90"/>
      <c r="E259" s="90"/>
      <c r="F259" s="90"/>
      <c r="G259" s="6" t="s">
        <v>76</v>
      </c>
    </row>
    <row r="260" spans="1:7" s="5" customFormat="1" ht="15.75" thickBot="1" x14ac:dyDescent="0.3">
      <c r="A260" s="11">
        <v>1</v>
      </c>
      <c r="B260" s="6">
        <v>2</v>
      </c>
      <c r="C260" s="6">
        <v>3</v>
      </c>
      <c r="D260" s="6">
        <v>4</v>
      </c>
      <c r="E260" s="6">
        <v>5</v>
      </c>
      <c r="F260" s="6">
        <v>6</v>
      </c>
      <c r="G260" s="6">
        <v>7</v>
      </c>
    </row>
    <row r="261" spans="1:7" s="5" customFormat="1" ht="26.25" customHeight="1" thickBot="1" x14ac:dyDescent="0.3">
      <c r="A261" s="11"/>
      <c r="B261" s="7" t="s">
        <v>77</v>
      </c>
      <c r="C261" s="7" t="s">
        <v>78</v>
      </c>
      <c r="D261" s="7">
        <v>1</v>
      </c>
      <c r="E261" s="7">
        <v>12</v>
      </c>
      <c r="F261" s="7">
        <v>550</v>
      </c>
      <c r="G261" s="7">
        <f>F261*E261*D261</f>
        <v>6600</v>
      </c>
    </row>
    <row r="262" spans="1:7" s="5" customFormat="1" ht="15.75" hidden="1" thickBot="1" x14ac:dyDescent="0.3">
      <c r="A262" s="12"/>
      <c r="B262" s="7" t="s">
        <v>79</v>
      </c>
      <c r="C262" s="7" t="s">
        <v>80</v>
      </c>
      <c r="D262" s="7"/>
      <c r="E262" s="7"/>
      <c r="F262" s="7"/>
      <c r="G262" s="7"/>
    </row>
    <row r="263" spans="1:7" s="5" customFormat="1" ht="15.75" hidden="1" thickBot="1" x14ac:dyDescent="0.3">
      <c r="A263" s="11"/>
      <c r="B263" s="7" t="s">
        <v>81</v>
      </c>
      <c r="C263" s="7" t="s">
        <v>80</v>
      </c>
      <c r="D263" s="7"/>
      <c r="E263" s="7"/>
      <c r="F263" s="7"/>
      <c r="G263" s="7"/>
    </row>
    <row r="264" spans="1:7" s="5" customFormat="1" ht="15.75" hidden="1" thickBot="1" x14ac:dyDescent="0.3">
      <c r="A264" s="11"/>
      <c r="B264" s="7" t="s">
        <v>82</v>
      </c>
      <c r="C264" s="7" t="s">
        <v>83</v>
      </c>
      <c r="D264" s="7"/>
      <c r="E264" s="7"/>
      <c r="F264" s="7"/>
      <c r="G264" s="7"/>
    </row>
    <row r="265" spans="1:7" s="5" customFormat="1" ht="15.75" hidden="1" thickBot="1" x14ac:dyDescent="0.3">
      <c r="A265" s="11"/>
      <c r="B265" s="7" t="s">
        <v>84</v>
      </c>
      <c r="C265" s="7" t="s">
        <v>85</v>
      </c>
      <c r="D265" s="7"/>
      <c r="E265" s="7"/>
      <c r="F265" s="7"/>
      <c r="G265" s="7"/>
    </row>
    <row r="266" spans="1:7" s="5" customFormat="1" ht="15.75" hidden="1" thickBot="1" x14ac:dyDescent="0.3">
      <c r="A266" s="11"/>
      <c r="B266" s="7" t="s">
        <v>86</v>
      </c>
      <c r="C266" s="7" t="s">
        <v>87</v>
      </c>
      <c r="D266" s="7"/>
      <c r="E266" s="7"/>
      <c r="F266" s="7"/>
      <c r="G266" s="7"/>
    </row>
    <row r="267" spans="1:7" s="5" customFormat="1" ht="14.25" hidden="1" customHeight="1" thickBot="1" x14ac:dyDescent="0.3">
      <c r="A267" s="11"/>
      <c r="B267" s="7" t="s">
        <v>152</v>
      </c>
      <c r="C267" s="7" t="s">
        <v>78</v>
      </c>
      <c r="D267" s="7"/>
      <c r="E267" s="7">
        <v>2</v>
      </c>
      <c r="F267" s="7"/>
      <c r="G267" s="7">
        <f>F267*E267</f>
        <v>0</v>
      </c>
    </row>
    <row r="268" spans="1:7" s="5" customFormat="1" ht="14.25" hidden="1" customHeight="1" thickBot="1" x14ac:dyDescent="0.3">
      <c r="A268" s="12"/>
      <c r="B268" s="7" t="s">
        <v>39</v>
      </c>
      <c r="C268" s="7"/>
      <c r="D268" s="7"/>
      <c r="E268" s="7"/>
      <c r="F268" s="7"/>
      <c r="G268" s="7"/>
    </row>
    <row r="269" spans="1:7" s="5" customFormat="1" ht="9.75" hidden="1" customHeight="1" thickBot="1" x14ac:dyDescent="0.3">
      <c r="A269" s="12"/>
      <c r="B269" s="7" t="s">
        <v>88</v>
      </c>
      <c r="C269" s="7" t="s">
        <v>85</v>
      </c>
      <c r="D269" s="7"/>
      <c r="E269" s="7"/>
      <c r="F269" s="7"/>
      <c r="G269" s="7"/>
    </row>
    <row r="270" spans="1:7" s="5" customFormat="1" ht="15.75" hidden="1" thickBot="1" x14ac:dyDescent="0.3">
      <c r="A270" s="12"/>
      <c r="B270" s="7" t="s">
        <v>136</v>
      </c>
      <c r="C270" s="7" t="s">
        <v>78</v>
      </c>
      <c r="D270" s="7"/>
      <c r="E270" s="7">
        <v>12</v>
      </c>
      <c r="F270" s="7">
        <v>1808.5</v>
      </c>
      <c r="G270" s="7">
        <f>D270*E270*F270</f>
        <v>0</v>
      </c>
    </row>
    <row r="271" spans="1:7" s="5" customFormat="1" ht="15.75" hidden="1" thickBot="1" x14ac:dyDescent="0.3">
      <c r="A271" s="12"/>
      <c r="B271" s="7" t="s">
        <v>133</v>
      </c>
      <c r="C271" s="7"/>
      <c r="D271" s="7"/>
      <c r="E271" s="7">
        <v>1</v>
      </c>
      <c r="F271" s="7">
        <v>1732</v>
      </c>
      <c r="G271" s="7">
        <f>F271*E271*D271</f>
        <v>0</v>
      </c>
    </row>
    <row r="272" spans="1:7" s="5" customFormat="1" ht="26.25" customHeight="1" thickBot="1" x14ac:dyDescent="0.3">
      <c r="A272" s="11"/>
      <c r="B272" s="7" t="s">
        <v>133</v>
      </c>
      <c r="C272" s="7" t="s">
        <v>78</v>
      </c>
      <c r="D272" s="7">
        <v>1</v>
      </c>
      <c r="E272" s="7">
        <v>1</v>
      </c>
      <c r="F272" s="7">
        <v>1618.8</v>
      </c>
      <c r="G272" s="7">
        <v>1618.8</v>
      </c>
    </row>
    <row r="273" spans="1:7" s="5" customFormat="1" ht="15.75" thickBot="1" x14ac:dyDescent="0.3">
      <c r="A273" s="101" t="s">
        <v>195</v>
      </c>
      <c r="B273" s="102"/>
      <c r="C273" s="102"/>
      <c r="D273" s="102"/>
      <c r="E273" s="102"/>
      <c r="F273" s="103"/>
      <c r="G273" s="59">
        <f>G261+G272</f>
        <v>8218.7999999999993</v>
      </c>
    </row>
    <row r="274" spans="1:7" s="5" customFormat="1" ht="18" hidden="1" customHeight="1" x14ac:dyDescent="0.25">
      <c r="A274" s="61"/>
      <c r="B274" s="56"/>
      <c r="C274" s="56"/>
      <c r="D274" s="56"/>
      <c r="E274" s="56"/>
      <c r="F274" s="56"/>
      <c r="G274" s="56"/>
    </row>
    <row r="275" spans="1:7" s="5" customFormat="1" hidden="1" x14ac:dyDescent="0.25">
      <c r="A275" s="123" t="s">
        <v>90</v>
      </c>
      <c r="B275" s="123"/>
      <c r="C275" s="123"/>
      <c r="D275" s="123"/>
      <c r="E275" s="123"/>
      <c r="F275" s="123"/>
      <c r="G275" s="123"/>
    </row>
    <row r="276" spans="1:7" s="5" customFormat="1" hidden="1" x14ac:dyDescent="0.25">
      <c r="A276" s="61"/>
      <c r="B276" s="56"/>
      <c r="C276" s="56"/>
      <c r="D276" s="56"/>
      <c r="E276" s="56"/>
      <c r="F276" s="56"/>
      <c r="G276" s="56"/>
    </row>
    <row r="277" spans="1:7" s="5" customFormat="1" ht="30" hidden="1" x14ac:dyDescent="0.25">
      <c r="A277" s="62" t="s">
        <v>5</v>
      </c>
      <c r="B277" s="124" t="s">
        <v>34</v>
      </c>
      <c r="C277" s="124" t="s">
        <v>8</v>
      </c>
      <c r="D277" s="124" t="s">
        <v>91</v>
      </c>
      <c r="E277" s="124" t="s">
        <v>92</v>
      </c>
      <c r="F277" s="124" t="s">
        <v>93</v>
      </c>
      <c r="G277" s="63" t="s">
        <v>11</v>
      </c>
    </row>
    <row r="278" spans="1:7" s="5" customFormat="1" ht="30.75" hidden="1" thickBot="1" x14ac:dyDescent="0.3">
      <c r="A278" s="64" t="s">
        <v>6</v>
      </c>
      <c r="B278" s="125"/>
      <c r="C278" s="125"/>
      <c r="D278" s="125"/>
      <c r="E278" s="125"/>
      <c r="F278" s="125"/>
      <c r="G278" s="49" t="s">
        <v>76</v>
      </c>
    </row>
    <row r="279" spans="1:7" s="5" customFormat="1" ht="15.75" hidden="1" thickBot="1" x14ac:dyDescent="0.3">
      <c r="A279" s="64">
        <v>1</v>
      </c>
      <c r="B279" s="49">
        <v>2</v>
      </c>
      <c r="C279" s="49">
        <v>3</v>
      </c>
      <c r="D279" s="49">
        <v>4</v>
      </c>
      <c r="E279" s="49">
        <v>5</v>
      </c>
      <c r="F279" s="49">
        <v>6</v>
      </c>
      <c r="G279" s="49">
        <v>7</v>
      </c>
    </row>
    <row r="280" spans="1:7" s="5" customFormat="1" ht="30.75" hidden="1" thickBot="1" x14ac:dyDescent="0.3">
      <c r="A280" s="64">
        <v>1</v>
      </c>
      <c r="B280" s="59" t="s">
        <v>94</v>
      </c>
      <c r="C280" s="49" t="s">
        <v>89</v>
      </c>
      <c r="D280" s="59"/>
      <c r="E280" s="59"/>
      <c r="F280" s="59"/>
      <c r="G280" s="59"/>
    </row>
    <row r="281" spans="1:7" s="5" customFormat="1" ht="17.25" hidden="1" customHeight="1" thickBot="1" x14ac:dyDescent="0.3">
      <c r="A281" s="64">
        <v>2</v>
      </c>
      <c r="B281" s="59" t="s">
        <v>95</v>
      </c>
      <c r="C281" s="49" t="s">
        <v>85</v>
      </c>
      <c r="D281" s="59"/>
      <c r="E281" s="59"/>
      <c r="F281" s="59"/>
      <c r="G281" s="59"/>
    </row>
    <row r="282" spans="1:7" s="5" customFormat="1" ht="17.25" customHeight="1" thickBot="1" x14ac:dyDescent="0.3">
      <c r="A282" s="101" t="s">
        <v>13</v>
      </c>
      <c r="B282" s="102"/>
      <c r="C282" s="102"/>
      <c r="D282" s="102"/>
      <c r="E282" s="102"/>
      <c r="F282" s="103"/>
      <c r="G282" s="59">
        <f>G273</f>
        <v>8218.7999999999993</v>
      </c>
    </row>
    <row r="283" spans="1:7" s="5" customFormat="1" ht="11.25" customHeight="1" x14ac:dyDescent="0.25">
      <c r="A283" s="43"/>
      <c r="B283" s="43"/>
      <c r="C283" s="43"/>
      <c r="D283" s="43"/>
      <c r="E283" s="43"/>
      <c r="F283" s="43"/>
      <c r="G283" s="38"/>
    </row>
    <row r="284" spans="1:7" ht="6.75" hidden="1" customHeight="1" x14ac:dyDescent="0.25">
      <c r="A284" s="43"/>
      <c r="B284" s="43"/>
      <c r="C284" s="43"/>
      <c r="D284" s="43"/>
      <c r="E284" s="43"/>
      <c r="F284" s="43"/>
      <c r="G284" s="38"/>
    </row>
    <row r="285" spans="1:7" ht="17.25" hidden="1" customHeight="1" x14ac:dyDescent="0.25">
      <c r="A285" s="43"/>
      <c r="B285" s="43"/>
      <c r="C285" s="43"/>
      <c r="D285" s="43"/>
      <c r="E285" s="43"/>
      <c r="F285" s="43"/>
      <c r="G285" s="38"/>
    </row>
    <row r="286" spans="1:7" ht="17.25" hidden="1" customHeight="1" x14ac:dyDescent="0.25">
      <c r="A286" s="43"/>
      <c r="B286" s="43"/>
      <c r="C286" s="43"/>
      <c r="D286" s="43"/>
      <c r="E286" s="43"/>
      <c r="F286" s="43"/>
      <c r="G286" s="38"/>
    </row>
    <row r="287" spans="1:7" ht="17.25" hidden="1" customHeight="1" x14ac:dyDescent="0.25">
      <c r="A287" s="43"/>
      <c r="B287" s="43"/>
      <c r="C287" s="43"/>
      <c r="D287" s="43"/>
      <c r="E287" s="43"/>
      <c r="F287" s="43"/>
      <c r="G287" s="38"/>
    </row>
    <row r="288" spans="1:7" ht="17.25" hidden="1" customHeight="1" x14ac:dyDescent="0.25">
      <c r="A288" s="43"/>
      <c r="B288" s="43"/>
      <c r="C288" s="43"/>
      <c r="D288" s="43"/>
      <c r="E288" s="43"/>
      <c r="F288" s="43"/>
      <c r="G288" s="38"/>
    </row>
    <row r="289" spans="1:7" ht="17.25" hidden="1" customHeight="1" x14ac:dyDescent="0.25">
      <c r="A289" s="43"/>
      <c r="B289" s="43"/>
      <c r="C289" s="43"/>
      <c r="D289" s="43"/>
      <c r="E289" s="43"/>
      <c r="F289" s="43"/>
      <c r="G289" s="38"/>
    </row>
    <row r="290" spans="1:7" ht="15.75" hidden="1" thickBot="1" x14ac:dyDescent="0.3">
      <c r="A290" s="100" t="s">
        <v>207</v>
      </c>
      <c r="B290" s="100"/>
      <c r="C290" s="100"/>
      <c r="D290" s="100"/>
      <c r="E290" s="100"/>
      <c r="F290" s="5"/>
      <c r="G290" s="5"/>
    </row>
    <row r="291" spans="1:7" ht="30" hidden="1" customHeight="1" x14ac:dyDescent="0.25">
      <c r="A291" s="10" t="s">
        <v>5</v>
      </c>
      <c r="B291" s="89" t="s">
        <v>34</v>
      </c>
      <c r="C291" s="89"/>
      <c r="D291" s="89" t="s">
        <v>73</v>
      </c>
      <c r="E291" s="89" t="s">
        <v>74</v>
      </c>
      <c r="F291" s="89" t="s">
        <v>75</v>
      </c>
      <c r="G291" s="29" t="s">
        <v>11</v>
      </c>
    </row>
    <row r="292" spans="1:7" ht="30.75" hidden="1" thickBot="1" x14ac:dyDescent="0.3">
      <c r="A292" s="11" t="s">
        <v>6</v>
      </c>
      <c r="B292" s="90"/>
      <c r="C292" s="90"/>
      <c r="D292" s="90"/>
      <c r="E292" s="90"/>
      <c r="F292" s="90"/>
      <c r="G292" s="6" t="s">
        <v>76</v>
      </c>
    </row>
    <row r="293" spans="1:7" ht="15.75" hidden="1" thickBot="1" x14ac:dyDescent="0.3">
      <c r="A293" s="11">
        <v>1</v>
      </c>
      <c r="B293" s="6">
        <v>2</v>
      </c>
      <c r="C293" s="6">
        <v>3</v>
      </c>
      <c r="D293" s="6">
        <v>4</v>
      </c>
      <c r="E293" s="6">
        <v>5</v>
      </c>
      <c r="F293" s="6">
        <v>6</v>
      </c>
      <c r="G293" s="6">
        <v>7</v>
      </c>
    </row>
    <row r="294" spans="1:7" ht="26.25" hidden="1" customHeight="1" thickBot="1" x14ac:dyDescent="0.3">
      <c r="A294" s="11"/>
      <c r="B294" s="7" t="s">
        <v>208</v>
      </c>
      <c r="C294" s="7"/>
      <c r="D294" s="7"/>
      <c r="E294" s="7">
        <v>12</v>
      </c>
      <c r="F294" s="7"/>
      <c r="G294" s="7">
        <f>F294*E294</f>
        <v>0</v>
      </c>
    </row>
    <row r="295" spans="1:7" ht="15.75" hidden="1" thickBot="1" x14ac:dyDescent="0.3">
      <c r="A295" s="12"/>
      <c r="B295" s="7" t="s">
        <v>79</v>
      </c>
      <c r="C295" s="7" t="s">
        <v>80</v>
      </c>
      <c r="D295" s="7"/>
      <c r="E295" s="7"/>
      <c r="F295" s="7"/>
      <c r="G295" s="7"/>
    </row>
    <row r="296" spans="1:7" ht="15.75" hidden="1" thickBot="1" x14ac:dyDescent="0.3">
      <c r="A296" s="11"/>
      <c r="B296" s="7" t="s">
        <v>81</v>
      </c>
      <c r="C296" s="7" t="s">
        <v>80</v>
      </c>
      <c r="D296" s="7"/>
      <c r="E296" s="7"/>
      <c r="F296" s="7"/>
      <c r="G296" s="7"/>
    </row>
    <row r="297" spans="1:7" ht="15.75" hidden="1" thickBot="1" x14ac:dyDescent="0.3">
      <c r="A297" s="11"/>
      <c r="B297" s="7" t="s">
        <v>82</v>
      </c>
      <c r="C297" s="7" t="s">
        <v>83</v>
      </c>
      <c r="D297" s="7"/>
      <c r="E297" s="7"/>
      <c r="F297" s="7"/>
      <c r="G297" s="7"/>
    </row>
    <row r="298" spans="1:7" ht="15.75" hidden="1" thickBot="1" x14ac:dyDescent="0.3">
      <c r="A298" s="11"/>
      <c r="B298" s="7" t="s">
        <v>84</v>
      </c>
      <c r="C298" s="7" t="s">
        <v>85</v>
      </c>
      <c r="D298" s="7"/>
      <c r="E298" s="7"/>
      <c r="F298" s="7"/>
      <c r="G298" s="7"/>
    </row>
    <row r="299" spans="1:7" ht="15.75" hidden="1" thickBot="1" x14ac:dyDescent="0.3">
      <c r="A299" s="11"/>
      <c r="B299" s="7" t="s">
        <v>86</v>
      </c>
      <c r="C299" s="7" t="s">
        <v>87</v>
      </c>
      <c r="D299" s="7"/>
      <c r="E299" s="7"/>
      <c r="F299" s="7"/>
      <c r="G299" s="7"/>
    </row>
    <row r="300" spans="1:7" ht="14.25" hidden="1" customHeight="1" x14ac:dyDescent="0.25">
      <c r="A300" s="11"/>
      <c r="B300" s="7" t="s">
        <v>152</v>
      </c>
      <c r="C300" s="7" t="s">
        <v>78</v>
      </c>
      <c r="D300" s="7"/>
      <c r="E300" s="7">
        <v>2</v>
      </c>
      <c r="F300" s="7"/>
      <c r="G300" s="7">
        <f>F300*E300</f>
        <v>0</v>
      </c>
    </row>
    <row r="301" spans="1:7" ht="14.25" hidden="1" customHeight="1" x14ac:dyDescent="0.25">
      <c r="A301" s="12"/>
      <c r="B301" s="7" t="s">
        <v>39</v>
      </c>
      <c r="C301" s="7"/>
      <c r="D301" s="7"/>
      <c r="E301" s="7"/>
      <c r="F301" s="7"/>
      <c r="G301" s="7"/>
    </row>
    <row r="302" spans="1:7" ht="9.75" hidden="1" customHeight="1" x14ac:dyDescent="0.25">
      <c r="A302" s="12"/>
      <c r="B302" s="7" t="s">
        <v>88</v>
      </c>
      <c r="C302" s="7" t="s">
        <v>85</v>
      </c>
      <c r="D302" s="7"/>
      <c r="E302" s="7"/>
      <c r="F302" s="7"/>
      <c r="G302" s="7"/>
    </row>
    <row r="303" spans="1:7" ht="15.75" hidden="1" thickBot="1" x14ac:dyDescent="0.3">
      <c r="A303" s="12"/>
      <c r="B303" s="7" t="s">
        <v>136</v>
      </c>
      <c r="C303" s="7" t="s">
        <v>78</v>
      </c>
      <c r="D303" s="7"/>
      <c r="E303" s="7">
        <v>12</v>
      </c>
      <c r="F303" s="7"/>
      <c r="G303" s="7">
        <f>D303*E303*F303</f>
        <v>0</v>
      </c>
    </row>
    <row r="304" spans="1:7" ht="17.25" hidden="1" customHeight="1" thickBot="1" x14ac:dyDescent="0.3">
      <c r="A304" s="12"/>
      <c r="B304" s="7" t="s">
        <v>133</v>
      </c>
      <c r="C304" s="7"/>
      <c r="D304" s="7"/>
      <c r="E304" s="7">
        <v>1</v>
      </c>
      <c r="F304" s="7"/>
      <c r="G304" s="7">
        <f>F304*E304</f>
        <v>0</v>
      </c>
    </row>
    <row r="305" spans="1:7" ht="15.75" hidden="1" thickBot="1" x14ac:dyDescent="0.3">
      <c r="A305" s="110" t="s">
        <v>193</v>
      </c>
      <c r="B305" s="111"/>
      <c r="C305" s="111"/>
      <c r="D305" s="111"/>
      <c r="E305" s="111"/>
      <c r="F305" s="112"/>
      <c r="G305" s="7">
        <f>G294+G304</f>
        <v>0</v>
      </c>
    </row>
    <row r="306" spans="1:7" ht="18" hidden="1" customHeight="1" x14ac:dyDescent="0.25">
      <c r="A306" s="4"/>
      <c r="B306" s="5"/>
      <c r="C306" s="5"/>
      <c r="D306" s="5"/>
      <c r="E306" s="5"/>
      <c r="F306" s="5"/>
      <c r="G306" s="5"/>
    </row>
    <row r="307" spans="1:7" ht="15.75" hidden="1" thickBot="1" x14ac:dyDescent="0.3">
      <c r="A307" s="99" t="s">
        <v>90</v>
      </c>
      <c r="B307" s="99"/>
      <c r="C307" s="99"/>
      <c r="D307" s="99"/>
      <c r="E307" s="99"/>
      <c r="F307" s="99"/>
      <c r="G307" s="99"/>
    </row>
    <row r="308" spans="1:7" ht="15.75" hidden="1" thickBot="1" x14ac:dyDescent="0.3">
      <c r="A308" s="4"/>
      <c r="B308" s="5"/>
      <c r="C308" s="5"/>
      <c r="D308" s="5"/>
      <c r="E308" s="5"/>
      <c r="F308" s="5"/>
      <c r="G308" s="5"/>
    </row>
    <row r="309" spans="1:7" ht="30.75" hidden="1" thickBot="1" x14ac:dyDescent="0.3">
      <c r="A309" s="10" t="s">
        <v>5</v>
      </c>
      <c r="B309" s="89" t="s">
        <v>34</v>
      </c>
      <c r="C309" s="89" t="s">
        <v>8</v>
      </c>
      <c r="D309" s="89" t="s">
        <v>91</v>
      </c>
      <c r="E309" s="89" t="s">
        <v>92</v>
      </c>
      <c r="F309" s="89" t="s">
        <v>93</v>
      </c>
      <c r="G309" s="29" t="s">
        <v>11</v>
      </c>
    </row>
    <row r="310" spans="1:7" ht="30.75" hidden="1" thickBot="1" x14ac:dyDescent="0.3">
      <c r="A310" s="11" t="s">
        <v>6</v>
      </c>
      <c r="B310" s="90"/>
      <c r="C310" s="90"/>
      <c r="D310" s="90"/>
      <c r="E310" s="90"/>
      <c r="F310" s="90"/>
      <c r="G310" s="6" t="s">
        <v>76</v>
      </c>
    </row>
    <row r="311" spans="1:7" ht="15.75" hidden="1" thickBot="1" x14ac:dyDescent="0.3">
      <c r="A311" s="11">
        <v>1</v>
      </c>
      <c r="B311" s="6">
        <v>2</v>
      </c>
      <c r="C311" s="6">
        <v>3</v>
      </c>
      <c r="D311" s="6">
        <v>4</v>
      </c>
      <c r="E311" s="6">
        <v>5</v>
      </c>
      <c r="F311" s="6">
        <v>6</v>
      </c>
      <c r="G311" s="6">
        <v>7</v>
      </c>
    </row>
    <row r="312" spans="1:7" ht="30.75" hidden="1" thickBot="1" x14ac:dyDescent="0.3">
      <c r="A312" s="11">
        <v>1</v>
      </c>
      <c r="B312" s="7" t="s">
        <v>94</v>
      </c>
      <c r="C312" s="6" t="s">
        <v>89</v>
      </c>
      <c r="D312" s="7"/>
      <c r="E312" s="7"/>
      <c r="F312" s="7"/>
      <c r="G312" s="7"/>
    </row>
    <row r="313" spans="1:7" ht="17.25" hidden="1" customHeight="1" x14ac:dyDescent="0.25">
      <c r="A313" s="11">
        <v>2</v>
      </c>
      <c r="B313" s="7" t="s">
        <v>95</v>
      </c>
      <c r="C313" s="6" t="s">
        <v>85</v>
      </c>
      <c r="D313" s="7"/>
      <c r="E313" s="7"/>
      <c r="F313" s="7"/>
      <c r="G313" s="7"/>
    </row>
    <row r="314" spans="1:7" ht="17.25" hidden="1" customHeight="1" thickBot="1" x14ac:dyDescent="0.3">
      <c r="A314" s="110" t="s">
        <v>13</v>
      </c>
      <c r="B314" s="111"/>
      <c r="C314" s="111"/>
      <c r="D314" s="111"/>
      <c r="E314" s="111"/>
      <c r="F314" s="112"/>
      <c r="G314" s="7">
        <f>G305</f>
        <v>0</v>
      </c>
    </row>
    <row r="315" spans="1:7" ht="16.5" hidden="1" customHeight="1" x14ac:dyDescent="0.25">
      <c r="A315" s="43"/>
      <c r="B315" s="43"/>
      <c r="C315" s="43"/>
      <c r="D315" s="43"/>
      <c r="E315" s="43"/>
      <c r="F315" s="43"/>
      <c r="G315" s="38"/>
    </row>
    <row r="316" spans="1:7" ht="17.25" hidden="1" customHeight="1" x14ac:dyDescent="0.25">
      <c r="A316" s="43"/>
      <c r="B316" s="43"/>
      <c r="C316" s="43"/>
      <c r="D316" s="43"/>
      <c r="E316" s="43"/>
      <c r="F316" s="43"/>
      <c r="G316" s="38"/>
    </row>
    <row r="317" spans="1:7" ht="17.25" hidden="1" customHeight="1" x14ac:dyDescent="0.25">
      <c r="A317" s="43"/>
      <c r="B317" s="43"/>
      <c r="C317" s="43"/>
      <c r="D317" s="43"/>
      <c r="E317" s="43"/>
      <c r="F317" s="43"/>
      <c r="G317" s="38"/>
    </row>
    <row r="318" spans="1:7" ht="17.25" hidden="1" customHeight="1" x14ac:dyDescent="0.25">
      <c r="A318" s="43"/>
      <c r="B318" s="43"/>
      <c r="C318" s="43"/>
      <c r="D318" s="43"/>
      <c r="E318" s="43"/>
      <c r="F318" s="43"/>
      <c r="G318" s="38"/>
    </row>
    <row r="319" spans="1:7" ht="17.25" hidden="1" customHeight="1" x14ac:dyDescent="0.25">
      <c r="A319" s="43"/>
      <c r="B319" s="43"/>
      <c r="C319" s="43"/>
      <c r="D319" s="43"/>
      <c r="E319" s="43"/>
      <c r="F319" s="43"/>
      <c r="G319" s="38"/>
    </row>
    <row r="320" spans="1:7" s="5" customFormat="1" ht="11.25" hidden="1" customHeight="1" x14ac:dyDescent="0.25">
      <c r="A320" s="4"/>
    </row>
    <row r="321" spans="1:7" s="5" customFormat="1" hidden="1" x14ac:dyDescent="0.25">
      <c r="A321" s="4"/>
    </row>
    <row r="322" spans="1:7" s="5" customFormat="1" x14ac:dyDescent="0.25">
      <c r="A322" s="99" t="s">
        <v>96</v>
      </c>
      <c r="B322" s="99"/>
      <c r="C322" s="99"/>
      <c r="D322" s="99"/>
      <c r="E322" s="99"/>
      <c r="F322" s="99"/>
      <c r="G322" s="99"/>
    </row>
    <row r="323" spans="1:7" s="5" customFormat="1" ht="15.75" thickBot="1" x14ac:dyDescent="0.3">
      <c r="A323" s="4"/>
      <c r="E323" s="5">
        <v>223</v>
      </c>
    </row>
    <row r="324" spans="1:7" s="5" customFormat="1" ht="44.25" customHeight="1" x14ac:dyDescent="0.25">
      <c r="A324" s="10" t="s">
        <v>5</v>
      </c>
      <c r="B324" s="89" t="s">
        <v>34</v>
      </c>
      <c r="C324" s="89" t="s">
        <v>8</v>
      </c>
      <c r="D324" s="89" t="s">
        <v>97</v>
      </c>
      <c r="E324" s="89" t="s">
        <v>98</v>
      </c>
      <c r="F324" s="29" t="s">
        <v>11</v>
      </c>
    </row>
    <row r="325" spans="1:7" s="5" customFormat="1" ht="30.75" thickBot="1" x14ac:dyDescent="0.3">
      <c r="A325" s="11" t="s">
        <v>6</v>
      </c>
      <c r="B325" s="90"/>
      <c r="C325" s="90"/>
      <c r="D325" s="90"/>
      <c r="E325" s="90"/>
      <c r="F325" s="6" t="s">
        <v>99</v>
      </c>
    </row>
    <row r="326" spans="1:7" s="5" customFormat="1" ht="15" customHeight="1" thickBot="1" x14ac:dyDescent="0.3">
      <c r="A326" s="11">
        <v>1</v>
      </c>
      <c r="B326" s="6">
        <v>2</v>
      </c>
      <c r="C326" s="6">
        <v>3</v>
      </c>
      <c r="D326" s="6">
        <v>4</v>
      </c>
      <c r="E326" s="6">
        <v>5</v>
      </c>
      <c r="F326" s="6">
        <v>6</v>
      </c>
    </row>
    <row r="327" spans="1:7" s="5" customFormat="1" ht="20.25" customHeight="1" thickBot="1" x14ac:dyDescent="0.3">
      <c r="A327" s="11"/>
      <c r="B327" s="7" t="s">
        <v>153</v>
      </c>
      <c r="C327" s="6" t="s">
        <v>100</v>
      </c>
      <c r="D327" s="7">
        <v>12</v>
      </c>
      <c r="E327" s="7">
        <v>66666.666666599995</v>
      </c>
      <c r="F327" s="44">
        <v>800000</v>
      </c>
    </row>
    <row r="328" spans="1:7" s="5" customFormat="1" ht="20.25" hidden="1" customHeight="1" thickBot="1" x14ac:dyDescent="0.3">
      <c r="A328" s="24"/>
      <c r="B328" s="2" t="s">
        <v>154</v>
      </c>
      <c r="C328" s="14" t="s">
        <v>100</v>
      </c>
      <c r="D328" s="2">
        <v>1</v>
      </c>
      <c r="E328" s="2"/>
      <c r="F328" s="19">
        <f>E328*D328</f>
        <v>0</v>
      </c>
      <c r="G328" s="1"/>
    </row>
    <row r="329" spans="1:7" s="5" customFormat="1" ht="20.25" customHeight="1" thickBot="1" x14ac:dyDescent="0.3">
      <c r="A329" s="11"/>
      <c r="B329" s="7" t="s">
        <v>379</v>
      </c>
      <c r="C329" s="6" t="s">
        <v>100</v>
      </c>
      <c r="D329" s="7">
        <v>1</v>
      </c>
      <c r="E329" s="7">
        <v>0.84</v>
      </c>
      <c r="F329" s="44">
        <v>0.84</v>
      </c>
    </row>
    <row r="330" spans="1:7" s="5" customFormat="1" ht="15.75" thickBot="1" x14ac:dyDescent="0.3">
      <c r="A330" s="11"/>
      <c r="B330" s="7" t="s">
        <v>123</v>
      </c>
      <c r="C330" s="6" t="s">
        <v>100</v>
      </c>
      <c r="D330" s="7">
        <v>12</v>
      </c>
      <c r="E330" s="7">
        <v>416.66660000000002</v>
      </c>
      <c r="F330" s="44">
        <f>E330*D330</f>
        <v>4999.9992000000002</v>
      </c>
    </row>
    <row r="331" spans="1:7" s="5" customFormat="1" ht="15.75" hidden="1" thickBot="1" x14ac:dyDescent="0.3">
      <c r="A331" s="24"/>
      <c r="B331" s="2" t="s">
        <v>209</v>
      </c>
      <c r="C331" s="14" t="s">
        <v>100</v>
      </c>
      <c r="D331" s="2">
        <v>1</v>
      </c>
      <c r="E331" s="2"/>
      <c r="F331" s="19">
        <f>E331*D331</f>
        <v>0</v>
      </c>
      <c r="G331" s="1"/>
    </row>
    <row r="332" spans="1:7" s="5" customFormat="1" ht="15.75" thickBot="1" x14ac:dyDescent="0.3">
      <c r="A332" s="11"/>
      <c r="B332" s="7" t="s">
        <v>381</v>
      </c>
      <c r="C332" s="6" t="s">
        <v>100</v>
      </c>
      <c r="D332" s="7">
        <v>1</v>
      </c>
      <c r="E332" s="7">
        <v>1112.1099999999999</v>
      </c>
      <c r="F332" s="44">
        <v>1112.1099999999999</v>
      </c>
    </row>
    <row r="333" spans="1:7" s="5" customFormat="1" ht="15.75" thickBot="1" x14ac:dyDescent="0.3">
      <c r="A333" s="11"/>
      <c r="B333" s="7" t="s">
        <v>101</v>
      </c>
      <c r="C333" s="7"/>
      <c r="D333" s="7">
        <f>D335</f>
        <v>12</v>
      </c>
      <c r="E333" s="7">
        <f>E335</f>
        <v>7895.8333333</v>
      </c>
      <c r="F333" s="44">
        <f>F335+F337</f>
        <v>94750</v>
      </c>
    </row>
    <row r="334" spans="1:7" s="5" customFormat="1" ht="15.75" thickBot="1" x14ac:dyDescent="0.3">
      <c r="A334" s="12"/>
      <c r="B334" s="7" t="s">
        <v>39</v>
      </c>
      <c r="C334" s="7"/>
      <c r="D334" s="7"/>
      <c r="E334" s="7"/>
      <c r="F334" s="44"/>
    </row>
    <row r="335" spans="1:7" s="5" customFormat="1" ht="15.75" customHeight="1" thickBot="1" x14ac:dyDescent="0.3">
      <c r="A335" s="11"/>
      <c r="B335" s="7" t="s">
        <v>137</v>
      </c>
      <c r="C335" s="6" t="s">
        <v>138</v>
      </c>
      <c r="D335" s="7">
        <v>12</v>
      </c>
      <c r="E335" s="7">
        <v>7895.8333333</v>
      </c>
      <c r="F335" s="44">
        <v>94000</v>
      </c>
    </row>
    <row r="336" spans="1:7" s="5" customFormat="1" ht="17.25" hidden="1" customHeight="1" thickBot="1" x14ac:dyDescent="0.3">
      <c r="A336" s="24"/>
      <c r="B336" s="2" t="s">
        <v>139</v>
      </c>
      <c r="C336" s="14" t="s">
        <v>138</v>
      </c>
      <c r="D336" s="2">
        <v>2</v>
      </c>
      <c r="E336" s="2">
        <v>1747.9749999999999</v>
      </c>
      <c r="F336" s="19"/>
      <c r="G336" s="1"/>
    </row>
    <row r="337" spans="1:6" s="5" customFormat="1" ht="15.75" customHeight="1" thickBot="1" x14ac:dyDescent="0.3">
      <c r="A337" s="11"/>
      <c r="B337" s="7" t="s">
        <v>380</v>
      </c>
      <c r="C337" s="6" t="s">
        <v>138</v>
      </c>
      <c r="D337" s="7">
        <v>1</v>
      </c>
      <c r="E337" s="7">
        <v>750</v>
      </c>
      <c r="F337" s="44">
        <v>750</v>
      </c>
    </row>
    <row r="338" spans="1:6" s="5" customFormat="1" ht="15.75" thickBot="1" x14ac:dyDescent="0.3">
      <c r="A338" s="11"/>
      <c r="B338" s="7" t="s">
        <v>102</v>
      </c>
      <c r="C338" s="6" t="s">
        <v>100</v>
      </c>
      <c r="D338" s="7">
        <f>D340</f>
        <v>12</v>
      </c>
      <c r="E338" s="7">
        <v>607.34416666000004</v>
      </c>
      <c r="F338" s="44">
        <f>F340+F341+F342</f>
        <v>7288.13</v>
      </c>
    </row>
    <row r="339" spans="1:6" s="5" customFormat="1" ht="15.75" thickBot="1" x14ac:dyDescent="0.3">
      <c r="A339" s="12"/>
      <c r="B339" s="7" t="s">
        <v>39</v>
      </c>
      <c r="C339" s="7"/>
      <c r="D339" s="7"/>
      <c r="E339" s="7"/>
      <c r="F339" s="44"/>
    </row>
    <row r="340" spans="1:6" s="5" customFormat="1" ht="15.75" thickBot="1" x14ac:dyDescent="0.3">
      <c r="A340" s="11"/>
      <c r="B340" s="7" t="s">
        <v>103</v>
      </c>
      <c r="C340" s="6" t="s">
        <v>100</v>
      </c>
      <c r="D340" s="7">
        <v>12</v>
      </c>
      <c r="E340" s="7">
        <v>350</v>
      </c>
      <c r="F340" s="44">
        <v>4200</v>
      </c>
    </row>
    <row r="341" spans="1:6" s="5" customFormat="1" ht="14.25" customHeight="1" thickBot="1" x14ac:dyDescent="0.3">
      <c r="A341" s="11"/>
      <c r="B341" s="7" t="s">
        <v>104</v>
      </c>
      <c r="C341" s="6" t="s">
        <v>100</v>
      </c>
      <c r="D341" s="7">
        <v>12</v>
      </c>
      <c r="E341" s="7">
        <v>233.33333333300001</v>
      </c>
      <c r="F341" s="44">
        <v>2800</v>
      </c>
    </row>
    <row r="342" spans="1:6" s="5" customFormat="1" ht="18.75" customHeight="1" thickBot="1" x14ac:dyDescent="0.3">
      <c r="A342" s="12"/>
      <c r="B342" s="7" t="s">
        <v>155</v>
      </c>
      <c r="C342" s="6" t="s">
        <v>100</v>
      </c>
      <c r="D342" s="7">
        <v>1</v>
      </c>
      <c r="E342" s="7">
        <v>288.13</v>
      </c>
      <c r="F342" s="44">
        <v>288.13</v>
      </c>
    </row>
    <row r="343" spans="1:6" s="5" customFormat="1" ht="12" customHeight="1" thickBot="1" x14ac:dyDescent="0.3">
      <c r="A343" s="101" t="s">
        <v>193</v>
      </c>
      <c r="B343" s="102"/>
      <c r="C343" s="102"/>
      <c r="D343" s="102"/>
      <c r="E343" s="103"/>
      <c r="F343" s="60">
        <f>F327+F329+F330+F332+F333+F338</f>
        <v>908151.07919999992</v>
      </c>
    </row>
    <row r="344" spans="1:6" s="5" customFormat="1" ht="15" hidden="1" customHeight="1" x14ac:dyDescent="0.25">
      <c r="A344" s="61"/>
      <c r="B344" s="56"/>
      <c r="C344" s="56"/>
      <c r="D344" s="56"/>
      <c r="E344" s="56"/>
      <c r="F344" s="56"/>
    </row>
    <row r="345" spans="1:6" s="5" customFormat="1" ht="15" hidden="1" customHeight="1" x14ac:dyDescent="0.25">
      <c r="A345" s="123" t="s">
        <v>105</v>
      </c>
      <c r="B345" s="123"/>
      <c r="C345" s="123"/>
      <c r="D345" s="123"/>
      <c r="E345" s="123"/>
      <c r="F345" s="123"/>
    </row>
    <row r="346" spans="1:6" s="5" customFormat="1" ht="15" hidden="1" customHeight="1" x14ac:dyDescent="0.25">
      <c r="A346" s="61"/>
      <c r="B346" s="56"/>
      <c r="C346" s="56"/>
      <c r="D346" s="56"/>
      <c r="E346" s="56"/>
      <c r="F346" s="56"/>
    </row>
    <row r="347" spans="1:6" s="5" customFormat="1" ht="30" hidden="1" customHeight="1" x14ac:dyDescent="0.25">
      <c r="A347" s="62" t="s">
        <v>5</v>
      </c>
      <c r="B347" s="124" t="s">
        <v>34</v>
      </c>
      <c r="C347" s="124" t="s">
        <v>106</v>
      </c>
      <c r="D347" s="124" t="s">
        <v>107</v>
      </c>
      <c r="E347" s="124" t="s">
        <v>108</v>
      </c>
      <c r="F347" s="63" t="s">
        <v>11</v>
      </c>
    </row>
    <row r="348" spans="1:6" s="5" customFormat="1" ht="30.75" hidden="1" customHeight="1" thickBot="1" x14ac:dyDescent="0.3">
      <c r="A348" s="64" t="s">
        <v>6</v>
      </c>
      <c r="B348" s="125"/>
      <c r="C348" s="125"/>
      <c r="D348" s="125"/>
      <c r="E348" s="125"/>
      <c r="F348" s="49" t="s">
        <v>76</v>
      </c>
    </row>
    <row r="349" spans="1:6" s="5" customFormat="1" ht="15.75" hidden="1" customHeight="1" thickBot="1" x14ac:dyDescent="0.3">
      <c r="A349" s="64">
        <v>1</v>
      </c>
      <c r="B349" s="49">
        <v>2</v>
      </c>
      <c r="C349" s="49">
        <v>3</v>
      </c>
      <c r="D349" s="49">
        <v>4</v>
      </c>
      <c r="E349" s="49">
        <v>5</v>
      </c>
      <c r="F349" s="49">
        <v>6</v>
      </c>
    </row>
    <row r="350" spans="1:6" s="5" customFormat="1" ht="15.75" hidden="1" thickBot="1" x14ac:dyDescent="0.3">
      <c r="A350" s="64">
        <v>1</v>
      </c>
      <c r="B350" s="59" t="s">
        <v>109</v>
      </c>
      <c r="C350" s="59"/>
      <c r="D350" s="59"/>
      <c r="E350" s="59"/>
      <c r="F350" s="59"/>
    </row>
    <row r="351" spans="1:6" s="5" customFormat="1" ht="15.75" hidden="1" thickBot="1" x14ac:dyDescent="0.3">
      <c r="A351" s="65"/>
      <c r="B351" s="59" t="s">
        <v>39</v>
      </c>
      <c r="C351" s="59"/>
      <c r="D351" s="59"/>
      <c r="E351" s="59"/>
      <c r="F351" s="59"/>
    </row>
    <row r="352" spans="1:6" s="5" customFormat="1" ht="15.75" hidden="1" thickBot="1" x14ac:dyDescent="0.3">
      <c r="A352" s="65"/>
      <c r="B352" s="59"/>
      <c r="C352" s="59"/>
      <c r="D352" s="59"/>
      <c r="E352" s="59"/>
      <c r="F352" s="59"/>
    </row>
    <row r="353" spans="1:6" s="5" customFormat="1" ht="15.75" hidden="1" thickBot="1" x14ac:dyDescent="0.3">
      <c r="A353" s="101" t="s">
        <v>13</v>
      </c>
      <c r="B353" s="102"/>
      <c r="C353" s="102"/>
      <c r="D353" s="102"/>
      <c r="E353" s="103"/>
      <c r="F353" s="59"/>
    </row>
    <row r="354" spans="1:6" s="5" customFormat="1" ht="18.75" hidden="1" customHeight="1" thickBot="1" x14ac:dyDescent="0.3">
      <c r="A354" s="64"/>
      <c r="B354" s="59" t="s">
        <v>153</v>
      </c>
      <c r="C354" s="49" t="s">
        <v>100</v>
      </c>
      <c r="D354" s="59">
        <v>1</v>
      </c>
      <c r="E354" s="59"/>
      <c r="F354" s="59">
        <f>E354*D354</f>
        <v>0</v>
      </c>
    </row>
    <row r="355" spans="1:6" s="5" customFormat="1" ht="20.25" hidden="1" customHeight="1" thickBot="1" x14ac:dyDescent="0.3">
      <c r="A355" s="64"/>
      <c r="B355" s="59" t="s">
        <v>154</v>
      </c>
      <c r="C355" s="49" t="s">
        <v>100</v>
      </c>
      <c r="D355" s="59">
        <v>1</v>
      </c>
      <c r="E355" s="59">
        <v>1922.67</v>
      </c>
      <c r="F355" s="59"/>
    </row>
    <row r="356" spans="1:6" s="5" customFormat="1" ht="15.75" hidden="1" thickBot="1" x14ac:dyDescent="0.3">
      <c r="A356" s="64"/>
      <c r="B356" s="59" t="s">
        <v>123</v>
      </c>
      <c r="C356" s="49" t="s">
        <v>100</v>
      </c>
      <c r="D356" s="59">
        <v>12</v>
      </c>
      <c r="E356" s="59">
        <v>125</v>
      </c>
      <c r="F356" s="59"/>
    </row>
    <row r="357" spans="1:6" s="5" customFormat="1" ht="15.75" hidden="1" thickBot="1" x14ac:dyDescent="0.3">
      <c r="A357" s="64"/>
      <c r="B357" s="59" t="s">
        <v>101</v>
      </c>
      <c r="C357" s="59"/>
      <c r="D357" s="59">
        <f>D359</f>
        <v>2</v>
      </c>
      <c r="E357" s="59"/>
      <c r="F357" s="59">
        <f>F359</f>
        <v>0</v>
      </c>
    </row>
    <row r="358" spans="1:6" s="5" customFormat="1" ht="15.75" hidden="1" thickBot="1" x14ac:dyDescent="0.3">
      <c r="A358" s="65"/>
      <c r="B358" s="59" t="s">
        <v>39</v>
      </c>
      <c r="C358" s="59"/>
      <c r="D358" s="59"/>
      <c r="E358" s="59"/>
      <c r="F358" s="59"/>
    </row>
    <row r="359" spans="1:6" s="5" customFormat="1" ht="15.75" hidden="1" customHeight="1" thickBot="1" x14ac:dyDescent="0.3">
      <c r="A359" s="64"/>
      <c r="B359" s="59" t="s">
        <v>137</v>
      </c>
      <c r="C359" s="49" t="s">
        <v>138</v>
      </c>
      <c r="D359" s="59">
        <v>2</v>
      </c>
      <c r="E359" s="59"/>
      <c r="F359" s="59">
        <f>E359*D359</f>
        <v>0</v>
      </c>
    </row>
    <row r="360" spans="1:6" s="5" customFormat="1" ht="13.5" hidden="1" customHeight="1" x14ac:dyDescent="0.25">
      <c r="A360" s="155" t="s">
        <v>143</v>
      </c>
      <c r="B360" s="156"/>
      <c r="C360" s="156"/>
      <c r="D360" s="156"/>
      <c r="E360" s="157"/>
      <c r="F360" s="50">
        <f>F357+F354</f>
        <v>0</v>
      </c>
    </row>
    <row r="361" spans="1:6" s="5" customFormat="1" ht="13.5" customHeight="1" x14ac:dyDescent="0.25">
      <c r="A361" s="91" t="s">
        <v>150</v>
      </c>
      <c r="B361" s="92"/>
      <c r="C361" s="92"/>
      <c r="D361" s="92"/>
      <c r="E361" s="93"/>
      <c r="F361" s="66">
        <f>F343</f>
        <v>908151.07919999992</v>
      </c>
    </row>
    <row r="362" spans="1:6" s="5" customFormat="1" ht="18.75" customHeight="1" x14ac:dyDescent="0.25"/>
    <row r="363" spans="1:6" s="5" customFormat="1" ht="42" customHeight="1" x14ac:dyDescent="0.25">
      <c r="A363" s="141" t="s">
        <v>110</v>
      </c>
      <c r="B363" s="141"/>
      <c r="C363" s="141"/>
      <c r="D363" s="141"/>
    </row>
    <row r="364" spans="1:6" s="5" customFormat="1" ht="15.75" thickBot="1" x14ac:dyDescent="0.3">
      <c r="A364" s="4"/>
      <c r="B364" s="5">
        <v>225</v>
      </c>
    </row>
    <row r="365" spans="1:6" s="5" customFormat="1" ht="29.25" customHeight="1" x14ac:dyDescent="0.25">
      <c r="A365" s="10" t="s">
        <v>5</v>
      </c>
      <c r="B365" s="89" t="s">
        <v>34</v>
      </c>
      <c r="C365" s="89" t="s">
        <v>111</v>
      </c>
      <c r="D365" s="89" t="s">
        <v>112</v>
      </c>
    </row>
    <row r="366" spans="1:6" s="5" customFormat="1" ht="15.75" thickBot="1" x14ac:dyDescent="0.3">
      <c r="A366" s="11" t="s">
        <v>6</v>
      </c>
      <c r="B366" s="90"/>
      <c r="C366" s="90"/>
      <c r="D366" s="90"/>
    </row>
    <row r="367" spans="1:6" s="5" customFormat="1" ht="15.75" thickBot="1" x14ac:dyDescent="0.3">
      <c r="A367" s="11">
        <v>1</v>
      </c>
      <c r="B367" s="6">
        <v>2</v>
      </c>
      <c r="C367" s="74">
        <v>3</v>
      </c>
      <c r="D367" s="6">
        <v>4</v>
      </c>
    </row>
    <row r="368" spans="1:6" s="5" customFormat="1" ht="15.75" thickBot="1" x14ac:dyDescent="0.3">
      <c r="A368" s="11"/>
      <c r="B368" s="45" t="s">
        <v>140</v>
      </c>
      <c r="C368" s="79">
        <v>40440</v>
      </c>
      <c r="D368" s="6">
        <v>40440</v>
      </c>
    </row>
    <row r="369" spans="1:4" s="5" customFormat="1" ht="15.75" thickBot="1" x14ac:dyDescent="0.3">
      <c r="A369" s="11"/>
      <c r="B369" s="45" t="s">
        <v>210</v>
      </c>
      <c r="C369" s="79">
        <v>18000</v>
      </c>
      <c r="D369" s="6">
        <v>18000</v>
      </c>
    </row>
    <row r="370" spans="1:4" s="5" customFormat="1" ht="15.75" thickBot="1" x14ac:dyDescent="0.3">
      <c r="A370" s="11"/>
      <c r="B370" s="45" t="s">
        <v>211</v>
      </c>
      <c r="C370" s="79">
        <v>15000</v>
      </c>
      <c r="D370" s="6">
        <v>15000</v>
      </c>
    </row>
    <row r="371" spans="1:4" s="5" customFormat="1" ht="14.25" customHeight="1" thickBot="1" x14ac:dyDescent="0.3">
      <c r="A371" s="11"/>
      <c r="B371" s="45" t="s">
        <v>326</v>
      </c>
      <c r="C371" s="79">
        <v>18000</v>
      </c>
      <c r="D371" s="6">
        <f t="shared" ref="D371:D392" si="0">C371</f>
        <v>18000</v>
      </c>
    </row>
    <row r="372" spans="1:4" s="5" customFormat="1" ht="24.75" customHeight="1" x14ac:dyDescent="0.25">
      <c r="A372" s="42"/>
      <c r="B372" s="46" t="s">
        <v>327</v>
      </c>
      <c r="C372" s="80">
        <v>9900</v>
      </c>
      <c r="D372" s="47">
        <f t="shared" si="0"/>
        <v>9900</v>
      </c>
    </row>
    <row r="373" spans="1:4" s="5" customFormat="1" ht="36.75" customHeight="1" x14ac:dyDescent="0.25">
      <c r="A373" s="41"/>
      <c r="B373" s="48" t="s">
        <v>386</v>
      </c>
      <c r="C373" s="81">
        <v>12000</v>
      </c>
      <c r="D373" s="41">
        <v>12000</v>
      </c>
    </row>
    <row r="374" spans="1:4" s="5" customFormat="1" ht="18.75" customHeight="1" thickBot="1" x14ac:dyDescent="0.3">
      <c r="A374" s="42"/>
      <c r="B374" s="46" t="s">
        <v>328</v>
      </c>
      <c r="C374" s="80">
        <v>14400</v>
      </c>
      <c r="D374" s="82">
        <v>14400</v>
      </c>
    </row>
    <row r="375" spans="1:4" s="5" customFormat="1" ht="18.75" customHeight="1" thickBot="1" x14ac:dyDescent="0.3">
      <c r="A375" s="41"/>
      <c r="B375" s="48" t="s">
        <v>401</v>
      </c>
      <c r="C375" s="81">
        <v>30000</v>
      </c>
      <c r="D375" s="6">
        <f t="shared" si="0"/>
        <v>30000</v>
      </c>
    </row>
    <row r="376" spans="1:4" s="5" customFormat="1" ht="18.75" customHeight="1" thickBot="1" x14ac:dyDescent="0.3">
      <c r="A376" s="41"/>
      <c r="B376" s="45" t="s">
        <v>382</v>
      </c>
      <c r="C376" s="79">
        <v>3500</v>
      </c>
      <c r="D376" s="82">
        <v>3500</v>
      </c>
    </row>
    <row r="377" spans="1:4" s="5" customFormat="1" ht="16.5" customHeight="1" thickBot="1" x14ac:dyDescent="0.3">
      <c r="A377" s="152" t="s">
        <v>196</v>
      </c>
      <c r="B377" s="153"/>
      <c r="C377" s="154"/>
      <c r="D377" s="85">
        <f>D376+D375+D374+D373+D372+D371+D370+D369+D368</f>
        <v>161240</v>
      </c>
    </row>
    <row r="378" spans="1:4" s="5" customFormat="1" ht="17.25" hidden="1" customHeight="1" thickBot="1" x14ac:dyDescent="0.3">
      <c r="A378" s="11"/>
      <c r="B378" s="45" t="s">
        <v>210</v>
      </c>
      <c r="C378" s="6"/>
      <c r="D378" s="82">
        <f>C378</f>
        <v>0</v>
      </c>
    </row>
    <row r="379" spans="1:4" s="5" customFormat="1" ht="18" hidden="1" customHeight="1" thickBot="1" x14ac:dyDescent="0.3">
      <c r="A379" s="11"/>
      <c r="B379" s="45" t="s">
        <v>329</v>
      </c>
      <c r="C379" s="6"/>
      <c r="D379" s="82">
        <f t="shared" si="0"/>
        <v>0</v>
      </c>
    </row>
    <row r="380" spans="1:4" s="5" customFormat="1" ht="15.75" hidden="1" customHeight="1" thickBot="1" x14ac:dyDescent="0.3">
      <c r="A380" s="11"/>
      <c r="B380" s="45" t="s">
        <v>140</v>
      </c>
      <c r="C380" s="6"/>
      <c r="D380" s="82">
        <f t="shared" si="0"/>
        <v>0</v>
      </c>
    </row>
    <row r="381" spans="1:4" s="5" customFormat="1" ht="15.75" hidden="1" customHeight="1" thickBot="1" x14ac:dyDescent="0.3">
      <c r="A381" s="11"/>
      <c r="B381" s="45" t="s">
        <v>330</v>
      </c>
      <c r="C381" s="6"/>
      <c r="D381" s="82">
        <f t="shared" si="0"/>
        <v>0</v>
      </c>
    </row>
    <row r="382" spans="1:4" s="5" customFormat="1" ht="15.75" hidden="1" customHeight="1" thickBot="1" x14ac:dyDescent="0.3">
      <c r="A382" s="11"/>
      <c r="B382" s="45" t="s">
        <v>331</v>
      </c>
      <c r="C382" s="6"/>
      <c r="D382" s="82">
        <f t="shared" si="0"/>
        <v>0</v>
      </c>
    </row>
    <row r="383" spans="1:4" s="5" customFormat="1" ht="15" customHeight="1" thickBot="1" x14ac:dyDescent="0.3">
      <c r="A383" s="11"/>
      <c r="B383" s="45" t="s">
        <v>328</v>
      </c>
      <c r="C383" s="75"/>
      <c r="D383" s="82"/>
    </row>
    <row r="384" spans="1:4" s="5" customFormat="1" ht="16.5" hidden="1" customHeight="1" x14ac:dyDescent="0.25">
      <c r="A384" s="42"/>
      <c r="B384" s="32" t="s">
        <v>332</v>
      </c>
      <c r="C384" s="76"/>
      <c r="D384" s="83"/>
    </row>
    <row r="385" spans="1:4" s="5" customFormat="1" ht="16.5" hidden="1" customHeight="1" x14ac:dyDescent="0.25">
      <c r="A385" s="41"/>
      <c r="B385" s="40" t="s">
        <v>333</v>
      </c>
      <c r="C385" s="77"/>
      <c r="D385" s="84"/>
    </row>
    <row r="386" spans="1:4" s="5" customFormat="1" ht="16.5" customHeight="1" x14ac:dyDescent="0.25">
      <c r="A386" s="41"/>
      <c r="B386" s="40" t="s">
        <v>211</v>
      </c>
      <c r="C386" s="77"/>
      <c r="D386" s="84"/>
    </row>
    <row r="387" spans="1:4" s="5" customFormat="1" ht="16.5" customHeight="1" x14ac:dyDescent="0.25">
      <c r="A387" s="41"/>
      <c r="B387" s="40" t="s">
        <v>326</v>
      </c>
      <c r="C387" s="77"/>
      <c r="D387" s="84"/>
    </row>
    <row r="388" spans="1:4" s="5" customFormat="1" ht="16.5" hidden="1" customHeight="1" x14ac:dyDescent="0.25">
      <c r="A388" s="41"/>
      <c r="B388" s="40" t="s">
        <v>371</v>
      </c>
      <c r="C388" s="77"/>
      <c r="D388" s="84"/>
    </row>
    <row r="389" spans="1:4" s="5" customFormat="1" ht="16.5" hidden="1" customHeight="1" x14ac:dyDescent="0.25">
      <c r="A389" s="41"/>
      <c r="B389" s="40"/>
      <c r="C389" s="77"/>
      <c r="D389" s="84"/>
    </row>
    <row r="390" spans="1:4" s="5" customFormat="1" ht="16.5" hidden="1" customHeight="1" x14ac:dyDescent="0.25">
      <c r="A390" s="41"/>
      <c r="B390" s="40" t="s">
        <v>372</v>
      </c>
      <c r="C390" s="77"/>
      <c r="D390" s="84"/>
    </row>
    <row r="391" spans="1:4" s="5" customFormat="1" ht="16.5" customHeight="1" x14ac:dyDescent="0.25">
      <c r="A391" s="41"/>
      <c r="B391" s="40" t="s">
        <v>334</v>
      </c>
      <c r="C391" s="81">
        <v>11280</v>
      </c>
      <c r="D391" s="84">
        <f t="shared" si="0"/>
        <v>11280</v>
      </c>
    </row>
    <row r="392" spans="1:4" s="5" customFormat="1" ht="16.5" hidden="1" customHeight="1" x14ac:dyDescent="0.25">
      <c r="A392" s="41"/>
      <c r="B392" s="40" t="s">
        <v>335</v>
      </c>
      <c r="C392" s="78">
        <v>0</v>
      </c>
      <c r="D392" s="84">
        <f t="shared" si="0"/>
        <v>0</v>
      </c>
    </row>
    <row r="393" spans="1:4" s="5" customFormat="1" ht="16.5" customHeight="1" x14ac:dyDescent="0.25">
      <c r="A393" s="41"/>
      <c r="B393" s="40" t="s">
        <v>383</v>
      </c>
      <c r="C393" s="77"/>
      <c r="D393" s="84"/>
    </row>
    <row r="394" spans="1:4" s="5" customFormat="1" ht="14.25" customHeight="1" x14ac:dyDescent="0.25">
      <c r="A394" s="142" t="s">
        <v>195</v>
      </c>
      <c r="B394" s="143"/>
      <c r="C394" s="144"/>
      <c r="D394" s="50">
        <f>D383+D386+D387+D391+D393</f>
        <v>11280</v>
      </c>
    </row>
    <row r="395" spans="1:4" s="5" customFormat="1" ht="18.75" hidden="1" x14ac:dyDescent="0.25">
      <c r="A395" s="51"/>
      <c r="B395" s="48" t="s">
        <v>212</v>
      </c>
      <c r="C395" s="52"/>
      <c r="D395" s="40">
        <f>C395</f>
        <v>0</v>
      </c>
    </row>
    <row r="396" spans="1:4" s="5" customFormat="1" hidden="1" x14ac:dyDescent="0.25">
      <c r="A396" s="91" t="s">
        <v>213</v>
      </c>
      <c r="B396" s="92"/>
      <c r="C396" s="93"/>
      <c r="D396" s="53">
        <f>D395</f>
        <v>0</v>
      </c>
    </row>
    <row r="397" spans="1:4" s="5" customFormat="1" hidden="1" x14ac:dyDescent="0.25">
      <c r="A397" s="54"/>
      <c r="B397" s="48" t="s">
        <v>214</v>
      </c>
      <c r="C397" s="52"/>
      <c r="D397" s="40">
        <f>C397</f>
        <v>0</v>
      </c>
    </row>
    <row r="398" spans="1:4" s="5" customFormat="1" hidden="1" x14ac:dyDescent="0.25">
      <c r="A398" s="91" t="s">
        <v>215</v>
      </c>
      <c r="B398" s="92"/>
      <c r="C398" s="93"/>
      <c r="D398" s="53">
        <f>D397</f>
        <v>0</v>
      </c>
    </row>
    <row r="399" spans="1:4" s="5" customFormat="1" hidden="1" x14ac:dyDescent="0.25">
      <c r="A399" s="54"/>
      <c r="B399" s="48" t="s">
        <v>214</v>
      </c>
      <c r="C399" s="52"/>
      <c r="D399" s="40">
        <f>C399</f>
        <v>0</v>
      </c>
    </row>
    <row r="400" spans="1:4" s="5" customFormat="1" hidden="1" x14ac:dyDescent="0.25">
      <c r="A400" s="91" t="s">
        <v>216</v>
      </c>
      <c r="B400" s="92"/>
      <c r="C400" s="93"/>
      <c r="D400" s="53">
        <f>D399</f>
        <v>0</v>
      </c>
    </row>
    <row r="401" spans="1:4" s="5" customFormat="1" x14ac:dyDescent="0.25">
      <c r="A401" s="54"/>
      <c r="B401" s="54"/>
      <c r="C401" s="54" t="s">
        <v>206</v>
      </c>
      <c r="D401" s="53">
        <f>D400+D398+D396+D394+D377</f>
        <v>172520</v>
      </c>
    </row>
    <row r="402" spans="1:4" s="5" customFormat="1" x14ac:dyDescent="0.25">
      <c r="A402" s="43"/>
      <c r="B402" s="43"/>
      <c r="C402" s="43"/>
      <c r="D402" s="38"/>
    </row>
    <row r="403" spans="1:4" s="5" customFormat="1" ht="3" customHeight="1" x14ac:dyDescent="0.25">
      <c r="A403" s="43"/>
      <c r="B403" s="43"/>
      <c r="C403" s="43"/>
      <c r="D403" s="38"/>
    </row>
    <row r="404" spans="1:4" s="5" customFormat="1" hidden="1" x14ac:dyDescent="0.25">
      <c r="A404" s="43"/>
      <c r="B404" s="43"/>
      <c r="C404" s="43"/>
      <c r="D404" s="38"/>
    </row>
    <row r="405" spans="1:4" s="5" customFormat="1" hidden="1" x14ac:dyDescent="0.25">
      <c r="A405" s="43"/>
      <c r="B405" s="43"/>
      <c r="C405" s="43"/>
      <c r="D405" s="38"/>
    </row>
    <row r="406" spans="1:4" s="5" customFormat="1" hidden="1" x14ac:dyDescent="0.25">
      <c r="A406" s="43"/>
      <c r="B406" s="43"/>
      <c r="C406" s="43"/>
      <c r="D406" s="38"/>
    </row>
    <row r="407" spans="1:4" s="5" customFormat="1" ht="42" customHeight="1" x14ac:dyDescent="0.25">
      <c r="A407" s="141" t="s">
        <v>141</v>
      </c>
      <c r="B407" s="141"/>
      <c r="C407" s="141"/>
      <c r="D407" s="141"/>
    </row>
    <row r="408" spans="1:4" s="5" customFormat="1" ht="15.75" thickBot="1" x14ac:dyDescent="0.3">
      <c r="A408" s="4"/>
      <c r="B408" s="5">
        <v>226</v>
      </c>
    </row>
    <row r="409" spans="1:4" s="5" customFormat="1" ht="29.25" customHeight="1" x14ac:dyDescent="0.25">
      <c r="A409" s="10" t="s">
        <v>5</v>
      </c>
      <c r="B409" s="89" t="s">
        <v>34</v>
      </c>
      <c r="C409" s="89" t="s">
        <v>111</v>
      </c>
      <c r="D409" s="89" t="s">
        <v>112</v>
      </c>
    </row>
    <row r="410" spans="1:4" s="5" customFormat="1" ht="15.75" thickBot="1" x14ac:dyDescent="0.3">
      <c r="A410" s="11" t="s">
        <v>6</v>
      </c>
      <c r="B410" s="90"/>
      <c r="C410" s="90"/>
      <c r="D410" s="90"/>
    </row>
    <row r="411" spans="1:4" s="5" customFormat="1" ht="15.75" thickBot="1" x14ac:dyDescent="0.3">
      <c r="A411" s="11">
        <v>1</v>
      </c>
      <c r="B411" s="6">
        <v>2</v>
      </c>
      <c r="C411" s="6">
        <v>3</v>
      </c>
      <c r="D411" s="6">
        <v>4</v>
      </c>
    </row>
    <row r="412" spans="1:4" s="5" customFormat="1" ht="15.75" hidden="1" thickBot="1" x14ac:dyDescent="0.3">
      <c r="A412" s="11"/>
      <c r="B412" s="45" t="s">
        <v>124</v>
      </c>
      <c r="C412" s="6"/>
      <c r="D412" s="6">
        <f t="shared" ref="D412:D423" si="1">C412</f>
        <v>0</v>
      </c>
    </row>
    <row r="413" spans="1:4" s="5" customFormat="1" ht="15.75" hidden="1" thickBot="1" x14ac:dyDescent="0.3">
      <c r="A413" s="11"/>
      <c r="B413" s="45" t="s">
        <v>125</v>
      </c>
      <c r="C413" s="6"/>
      <c r="D413" s="6">
        <f t="shared" si="1"/>
        <v>0</v>
      </c>
    </row>
    <row r="414" spans="1:4" s="5" customFormat="1" ht="14.25" hidden="1" customHeight="1" thickBot="1" x14ac:dyDescent="0.3">
      <c r="A414" s="11"/>
      <c r="B414" s="45" t="s">
        <v>126</v>
      </c>
      <c r="C414" s="6"/>
      <c r="D414" s="6">
        <f t="shared" si="1"/>
        <v>0</v>
      </c>
    </row>
    <row r="415" spans="1:4" s="5" customFormat="1" ht="21" customHeight="1" thickBot="1" x14ac:dyDescent="0.3">
      <c r="A415" s="11"/>
      <c r="B415" s="45" t="s">
        <v>142</v>
      </c>
      <c r="C415" s="79">
        <v>40000</v>
      </c>
      <c r="D415" s="6">
        <f>C415</f>
        <v>40000</v>
      </c>
    </row>
    <row r="416" spans="1:4" s="5" customFormat="1" ht="15.75" hidden="1" thickBot="1" x14ac:dyDescent="0.3">
      <c r="A416" s="11"/>
      <c r="B416" s="45" t="s">
        <v>348</v>
      </c>
      <c r="C416" s="79"/>
      <c r="D416" s="6">
        <f>C416</f>
        <v>0</v>
      </c>
    </row>
    <row r="417" spans="1:4" s="5" customFormat="1" ht="19.5" customHeight="1" thickBot="1" x14ac:dyDescent="0.3">
      <c r="A417" s="11"/>
      <c r="B417" s="45" t="s">
        <v>337</v>
      </c>
      <c r="C417" s="79">
        <v>1500</v>
      </c>
      <c r="D417" s="6">
        <f t="shared" si="1"/>
        <v>1500</v>
      </c>
    </row>
    <row r="418" spans="1:4" s="5" customFormat="1" ht="15.75" customHeight="1" thickBot="1" x14ac:dyDescent="0.3">
      <c r="A418" s="11"/>
      <c r="B418" s="45" t="s">
        <v>228</v>
      </c>
      <c r="C418" s="79">
        <v>2000</v>
      </c>
      <c r="D418" s="6">
        <f t="shared" si="1"/>
        <v>2000</v>
      </c>
    </row>
    <row r="419" spans="1:4" s="5" customFormat="1" ht="17.25" hidden="1" customHeight="1" thickBot="1" x14ac:dyDescent="0.3">
      <c r="A419" s="11"/>
      <c r="B419" s="45" t="s">
        <v>218</v>
      </c>
      <c r="C419" s="6"/>
      <c r="D419" s="6">
        <f t="shared" si="1"/>
        <v>0</v>
      </c>
    </row>
    <row r="420" spans="1:4" s="5" customFormat="1" ht="14.25" hidden="1" customHeight="1" thickBot="1" x14ac:dyDescent="0.3">
      <c r="A420" s="11"/>
      <c r="B420" s="45" t="s">
        <v>219</v>
      </c>
      <c r="C420" s="6"/>
      <c r="D420" s="6">
        <f t="shared" si="1"/>
        <v>0</v>
      </c>
    </row>
    <row r="421" spans="1:4" s="5" customFormat="1" ht="18" hidden="1" customHeight="1" thickBot="1" x14ac:dyDescent="0.3">
      <c r="A421" s="11"/>
      <c r="B421" s="45"/>
      <c r="C421" s="6"/>
      <c r="D421" s="6">
        <f t="shared" si="1"/>
        <v>0</v>
      </c>
    </row>
    <row r="422" spans="1:4" s="5" customFormat="1" ht="17.25" hidden="1" customHeight="1" thickBot="1" x14ac:dyDescent="0.3">
      <c r="A422" s="11"/>
      <c r="B422" s="45"/>
      <c r="C422" s="6"/>
      <c r="D422" s="6">
        <f t="shared" si="1"/>
        <v>0</v>
      </c>
    </row>
    <row r="423" spans="1:4" s="5" customFormat="1" ht="18" hidden="1" customHeight="1" thickBot="1" x14ac:dyDescent="0.3">
      <c r="A423" s="11"/>
      <c r="B423" s="7"/>
      <c r="C423" s="7"/>
      <c r="D423" s="6">
        <f t="shared" si="1"/>
        <v>0</v>
      </c>
    </row>
    <row r="424" spans="1:4" s="5" customFormat="1" ht="14.25" customHeight="1" x14ac:dyDescent="0.25">
      <c r="A424" s="155" t="s">
        <v>193</v>
      </c>
      <c r="B424" s="156"/>
      <c r="C424" s="157"/>
      <c r="D424" s="50">
        <f>D418+D417+D415</f>
        <v>43500</v>
      </c>
    </row>
    <row r="425" spans="1:4" s="5" customFormat="1" ht="18" hidden="1" customHeight="1" x14ac:dyDescent="0.25">
      <c r="A425" s="41"/>
      <c r="B425" s="48" t="s">
        <v>221</v>
      </c>
      <c r="C425" s="41"/>
      <c r="D425" s="41">
        <f t="shared" ref="D425:D426" si="2">C425</f>
        <v>0</v>
      </c>
    </row>
    <row r="426" spans="1:4" s="5" customFormat="1" ht="15" hidden="1" customHeight="1" x14ac:dyDescent="0.25">
      <c r="A426" s="41"/>
      <c r="B426" s="40"/>
      <c r="C426" s="40"/>
      <c r="D426" s="41">
        <f t="shared" si="2"/>
        <v>0</v>
      </c>
    </row>
    <row r="427" spans="1:4" s="5" customFormat="1" hidden="1" x14ac:dyDescent="0.25">
      <c r="A427" s="164" t="s">
        <v>220</v>
      </c>
      <c r="B427" s="164"/>
      <c r="C427" s="164"/>
      <c r="D427" s="53">
        <f>D425</f>
        <v>0</v>
      </c>
    </row>
    <row r="428" spans="1:4" s="5" customFormat="1" x14ac:dyDescent="0.25">
      <c r="A428" s="52"/>
      <c r="B428" s="48" t="s">
        <v>142</v>
      </c>
      <c r="C428" s="41"/>
      <c r="D428" s="41"/>
    </row>
    <row r="429" spans="1:4" s="5" customFormat="1" x14ac:dyDescent="0.25">
      <c r="A429" s="52"/>
      <c r="B429" s="48" t="s">
        <v>229</v>
      </c>
      <c r="C429" s="41">
        <v>1000</v>
      </c>
      <c r="D429" s="41">
        <v>1000</v>
      </c>
    </row>
    <row r="430" spans="1:4" s="5" customFormat="1" x14ac:dyDescent="0.25">
      <c r="A430" s="52"/>
      <c r="B430" s="48" t="s">
        <v>217</v>
      </c>
      <c r="C430" s="81">
        <v>70000</v>
      </c>
      <c r="D430" s="81">
        <f>C430</f>
        <v>70000</v>
      </c>
    </row>
    <row r="431" spans="1:4" s="5" customFormat="1" x14ac:dyDescent="0.25">
      <c r="A431" s="52"/>
      <c r="B431" s="48" t="s">
        <v>392</v>
      </c>
      <c r="C431" s="81">
        <v>10000</v>
      </c>
      <c r="D431" s="81">
        <v>10000</v>
      </c>
    </row>
    <row r="432" spans="1:4" s="5" customFormat="1" x14ac:dyDescent="0.25">
      <c r="A432" s="52"/>
      <c r="B432" s="48" t="s">
        <v>390</v>
      </c>
      <c r="C432" s="81">
        <v>7000</v>
      </c>
      <c r="D432" s="81">
        <v>7000</v>
      </c>
    </row>
    <row r="433" spans="1:6" s="5" customFormat="1" x14ac:dyDescent="0.25">
      <c r="A433" s="52"/>
      <c r="B433" s="48" t="s">
        <v>391</v>
      </c>
      <c r="C433" s="81">
        <v>20000</v>
      </c>
      <c r="D433" s="81">
        <v>20000</v>
      </c>
      <c r="F433" s="5">
        <f>D417+D418+D429+D431</f>
        <v>14500</v>
      </c>
    </row>
    <row r="434" spans="1:6" s="5" customFormat="1" x14ac:dyDescent="0.25">
      <c r="A434" s="52"/>
      <c r="B434" s="48" t="s">
        <v>389</v>
      </c>
      <c r="C434" s="81">
        <v>750000</v>
      </c>
      <c r="D434" s="81">
        <v>750000</v>
      </c>
    </row>
    <row r="435" spans="1:6" s="5" customFormat="1" x14ac:dyDescent="0.25">
      <c r="A435" s="52"/>
      <c r="B435" s="48" t="s">
        <v>348</v>
      </c>
      <c r="C435" s="81">
        <v>20000</v>
      </c>
      <c r="D435" s="81">
        <f>C435</f>
        <v>20000</v>
      </c>
    </row>
    <row r="436" spans="1:6" s="5" customFormat="1" ht="0.75" customHeight="1" x14ac:dyDescent="0.25">
      <c r="A436" s="52"/>
      <c r="B436" s="48" t="s">
        <v>336</v>
      </c>
      <c r="C436" s="41"/>
      <c r="D436" s="41">
        <f t="shared" ref="D436:D445" si="3">C436</f>
        <v>0</v>
      </c>
    </row>
    <row r="437" spans="1:6" s="5" customFormat="1" hidden="1" x14ac:dyDescent="0.25">
      <c r="A437" s="52"/>
      <c r="B437" s="48" t="s">
        <v>222</v>
      </c>
      <c r="C437" s="41"/>
      <c r="D437" s="41">
        <f t="shared" si="3"/>
        <v>0</v>
      </c>
    </row>
    <row r="438" spans="1:6" s="5" customFormat="1" hidden="1" x14ac:dyDescent="0.25">
      <c r="A438" s="52"/>
      <c r="B438" s="48" t="s">
        <v>223</v>
      </c>
      <c r="C438" s="41"/>
      <c r="D438" s="41">
        <f t="shared" si="3"/>
        <v>0</v>
      </c>
    </row>
    <row r="439" spans="1:6" s="5" customFormat="1" hidden="1" x14ac:dyDescent="0.25">
      <c r="A439" s="52"/>
      <c r="B439" s="48" t="s">
        <v>224</v>
      </c>
      <c r="C439" s="41"/>
      <c r="D439" s="41">
        <f t="shared" si="3"/>
        <v>0</v>
      </c>
    </row>
    <row r="440" spans="1:6" s="5" customFormat="1" hidden="1" x14ac:dyDescent="0.25">
      <c r="A440" s="52"/>
      <c r="B440" s="48" t="s">
        <v>217</v>
      </c>
      <c r="C440" s="41"/>
      <c r="D440" s="41">
        <f t="shared" si="3"/>
        <v>0</v>
      </c>
    </row>
    <row r="441" spans="1:6" s="5" customFormat="1" hidden="1" x14ac:dyDescent="0.25">
      <c r="A441" s="52"/>
      <c r="B441" s="48" t="s">
        <v>142</v>
      </c>
      <c r="C441" s="41"/>
      <c r="D441" s="41">
        <f t="shared" si="3"/>
        <v>0</v>
      </c>
    </row>
    <row r="442" spans="1:6" s="5" customFormat="1" hidden="1" x14ac:dyDescent="0.25">
      <c r="A442" s="52"/>
      <c r="B442" s="48" t="s">
        <v>226</v>
      </c>
      <c r="C442" s="41"/>
      <c r="D442" s="41">
        <f t="shared" si="3"/>
        <v>0</v>
      </c>
    </row>
    <row r="443" spans="1:6" s="5" customFormat="1" hidden="1" x14ac:dyDescent="0.25">
      <c r="A443" s="52"/>
      <c r="B443" s="48" t="s">
        <v>227</v>
      </c>
      <c r="C443" s="41"/>
      <c r="D443" s="41">
        <f t="shared" si="3"/>
        <v>0</v>
      </c>
    </row>
    <row r="444" spans="1:6" s="5" customFormat="1" hidden="1" x14ac:dyDescent="0.25">
      <c r="A444" s="52"/>
      <c r="B444" s="48" t="s">
        <v>228</v>
      </c>
      <c r="C444" s="41"/>
      <c r="D444" s="41">
        <f t="shared" si="3"/>
        <v>0</v>
      </c>
    </row>
    <row r="445" spans="1:6" s="5" customFormat="1" hidden="1" x14ac:dyDescent="0.25">
      <c r="A445" s="52"/>
      <c r="B445" s="48" t="s">
        <v>229</v>
      </c>
      <c r="C445" s="41"/>
      <c r="D445" s="41">
        <f t="shared" si="3"/>
        <v>0</v>
      </c>
    </row>
    <row r="446" spans="1:6" s="5" customFormat="1" ht="18" hidden="1" customHeight="1" x14ac:dyDescent="0.25">
      <c r="A446" s="41"/>
      <c r="B446" s="48" t="s">
        <v>225</v>
      </c>
      <c r="C446" s="41"/>
      <c r="D446" s="41">
        <f t="shared" ref="D446:D447" si="4">C446</f>
        <v>0</v>
      </c>
    </row>
    <row r="447" spans="1:6" s="5" customFormat="1" ht="15" hidden="1" customHeight="1" x14ac:dyDescent="0.25">
      <c r="A447" s="41"/>
      <c r="B447" s="40"/>
      <c r="C447" s="40"/>
      <c r="D447" s="41">
        <f t="shared" si="4"/>
        <v>0</v>
      </c>
    </row>
    <row r="448" spans="1:6" s="5" customFormat="1" ht="14.25" customHeight="1" x14ac:dyDescent="0.25">
      <c r="A448" s="97" t="s">
        <v>195</v>
      </c>
      <c r="B448" s="97"/>
      <c r="C448" s="97"/>
      <c r="D448" s="53">
        <f>D428+D435+D436+D430+D429</f>
        <v>91000</v>
      </c>
    </row>
    <row r="449" spans="1:7" s="5" customFormat="1" ht="18" hidden="1" customHeight="1" x14ac:dyDescent="0.25">
      <c r="A449" s="41"/>
      <c r="B449" s="48" t="s">
        <v>160</v>
      </c>
      <c r="C449" s="41"/>
      <c r="D449" s="41">
        <f t="shared" ref="D449:D450" si="5">C449</f>
        <v>0</v>
      </c>
    </row>
    <row r="450" spans="1:7" s="5" customFormat="1" ht="15" hidden="1" customHeight="1" x14ac:dyDescent="0.25">
      <c r="A450" s="41"/>
      <c r="B450" s="40"/>
      <c r="C450" s="40"/>
      <c r="D450" s="41">
        <f t="shared" si="5"/>
        <v>0</v>
      </c>
    </row>
    <row r="451" spans="1:7" s="5" customFormat="1" hidden="1" x14ac:dyDescent="0.25">
      <c r="A451" s="164" t="s">
        <v>230</v>
      </c>
      <c r="B451" s="164"/>
      <c r="C451" s="164"/>
      <c r="D451" s="53">
        <f>D449</f>
        <v>0</v>
      </c>
    </row>
    <row r="452" spans="1:7" s="5" customFormat="1" ht="18" hidden="1" customHeight="1" x14ac:dyDescent="0.25">
      <c r="A452" s="41"/>
      <c r="B452" s="48" t="s">
        <v>160</v>
      </c>
      <c r="C452" s="41"/>
      <c r="D452" s="41">
        <f t="shared" ref="D452:D453" si="6">C452</f>
        <v>0</v>
      </c>
    </row>
    <row r="453" spans="1:7" s="5" customFormat="1" ht="15" hidden="1" customHeight="1" x14ac:dyDescent="0.25">
      <c r="A453" s="41"/>
      <c r="B453" s="40" t="s">
        <v>159</v>
      </c>
      <c r="C453" s="40"/>
      <c r="D453" s="41">
        <f t="shared" si="6"/>
        <v>0</v>
      </c>
    </row>
    <row r="454" spans="1:7" s="5" customFormat="1" hidden="1" x14ac:dyDescent="0.25">
      <c r="A454" s="164" t="s">
        <v>161</v>
      </c>
      <c r="B454" s="164"/>
      <c r="C454" s="164"/>
      <c r="D454" s="53">
        <f>D452+D453</f>
        <v>0</v>
      </c>
    </row>
    <row r="455" spans="1:7" s="5" customFormat="1" hidden="1" x14ac:dyDescent="0.25">
      <c r="A455" s="52"/>
      <c r="B455" s="48" t="s">
        <v>160</v>
      </c>
      <c r="C455" s="52"/>
      <c r="D455" s="40">
        <f>C455</f>
        <v>0</v>
      </c>
    </row>
    <row r="456" spans="1:7" s="5" customFormat="1" hidden="1" x14ac:dyDescent="0.25">
      <c r="A456" s="158" t="s">
        <v>231</v>
      </c>
      <c r="B456" s="159"/>
      <c r="C456" s="160"/>
      <c r="D456" s="53">
        <f>D455</f>
        <v>0</v>
      </c>
    </row>
    <row r="457" spans="1:7" s="5" customFormat="1" hidden="1" x14ac:dyDescent="0.25">
      <c r="A457" s="52"/>
      <c r="B457" s="48" t="s">
        <v>160</v>
      </c>
      <c r="C457" s="52"/>
      <c r="D457" s="40">
        <f>C457</f>
        <v>0</v>
      </c>
    </row>
    <row r="458" spans="1:7" s="5" customFormat="1" hidden="1" x14ac:dyDescent="0.25">
      <c r="A458" s="158" t="s">
        <v>232</v>
      </c>
      <c r="B458" s="159"/>
      <c r="C458" s="160"/>
      <c r="D458" s="53">
        <f>D457</f>
        <v>0</v>
      </c>
    </row>
    <row r="459" spans="1:7" s="5" customFormat="1" hidden="1" x14ac:dyDescent="0.25">
      <c r="A459" s="52"/>
      <c r="B459" s="52" t="s">
        <v>160</v>
      </c>
      <c r="C459" s="52"/>
      <c r="D459" s="40">
        <f>C459</f>
        <v>0</v>
      </c>
    </row>
    <row r="460" spans="1:7" s="5" customFormat="1" hidden="1" x14ac:dyDescent="0.25">
      <c r="A460" s="52"/>
      <c r="B460" s="52" t="s">
        <v>233</v>
      </c>
      <c r="C460" s="52"/>
      <c r="D460" s="40">
        <f>C460</f>
        <v>0</v>
      </c>
    </row>
    <row r="461" spans="1:7" s="5" customFormat="1" hidden="1" x14ac:dyDescent="0.25">
      <c r="A461" s="161" t="s">
        <v>151</v>
      </c>
      <c r="B461" s="162"/>
      <c r="C461" s="163"/>
      <c r="D461" s="53">
        <f>D459+D460</f>
        <v>0</v>
      </c>
    </row>
    <row r="462" spans="1:7" s="5" customFormat="1" x14ac:dyDescent="0.25">
      <c r="A462" s="161" t="s">
        <v>163</v>
      </c>
      <c r="B462" s="162"/>
      <c r="C462" s="163"/>
      <c r="D462" s="53">
        <f>D424+D427+D448+D451+D454+D456+D458+D461</f>
        <v>134500</v>
      </c>
    </row>
    <row r="463" spans="1:7" s="5" customFormat="1" ht="13.5" customHeight="1" x14ac:dyDescent="0.25">
      <c r="A463" s="55"/>
      <c r="B463" s="55"/>
      <c r="C463" s="55"/>
      <c r="D463" s="38"/>
    </row>
    <row r="464" spans="1:7" s="5" customFormat="1" ht="5.25" hidden="1" customHeight="1" x14ac:dyDescent="0.25">
      <c r="A464" s="21"/>
      <c r="B464" s="21"/>
      <c r="C464" s="21"/>
      <c r="D464" s="17"/>
      <c r="E464" s="1"/>
      <c r="F464" s="1"/>
      <c r="G464" s="1"/>
    </row>
    <row r="465" spans="1:7" s="5" customFormat="1" hidden="1" x14ac:dyDescent="0.25">
      <c r="A465" s="21"/>
      <c r="B465" s="21"/>
      <c r="C465" s="21"/>
      <c r="D465" s="17"/>
      <c r="E465" s="1"/>
      <c r="F465" s="1"/>
      <c r="G465" s="1"/>
    </row>
    <row r="466" spans="1:7" s="5" customFormat="1" ht="32.25" hidden="1" customHeight="1" x14ac:dyDescent="0.25">
      <c r="A466" s="15" t="s">
        <v>234</v>
      </c>
      <c r="B466" s="15"/>
      <c r="C466" s="15"/>
      <c r="D466" s="15"/>
      <c r="E466" s="1"/>
      <c r="F466" s="1"/>
      <c r="G466" s="22"/>
    </row>
    <row r="467" spans="1:7" s="5" customFormat="1" hidden="1" x14ac:dyDescent="0.25">
      <c r="A467" s="13"/>
      <c r="B467" s="1">
        <v>227</v>
      </c>
      <c r="C467" s="1"/>
      <c r="D467" s="1"/>
      <c r="E467" s="1"/>
      <c r="F467" s="1"/>
      <c r="G467" s="1"/>
    </row>
    <row r="468" spans="1:7" s="5" customFormat="1" ht="29.25" hidden="1" customHeight="1" x14ac:dyDescent="0.25">
      <c r="A468" s="23" t="s">
        <v>5</v>
      </c>
      <c r="B468" s="108" t="s">
        <v>34</v>
      </c>
      <c r="C468" s="108" t="s">
        <v>111</v>
      </c>
      <c r="D468" s="108" t="s">
        <v>112</v>
      </c>
      <c r="E468" s="1"/>
      <c r="F468" s="1"/>
      <c r="G468" s="1"/>
    </row>
    <row r="469" spans="1:7" s="5" customFormat="1" ht="15.75" hidden="1" thickBot="1" x14ac:dyDescent="0.3">
      <c r="A469" s="24" t="s">
        <v>6</v>
      </c>
      <c r="B469" s="109"/>
      <c r="C469" s="109"/>
      <c r="D469" s="109"/>
      <c r="E469" s="1"/>
      <c r="F469" s="1"/>
      <c r="G469" s="1"/>
    </row>
    <row r="470" spans="1:7" s="5" customFormat="1" ht="15.75" hidden="1" thickBot="1" x14ac:dyDescent="0.3">
      <c r="A470" s="24">
        <v>1</v>
      </c>
      <c r="B470" s="14">
        <v>2</v>
      </c>
      <c r="C470" s="14">
        <v>3</v>
      </c>
      <c r="D470" s="14">
        <v>4</v>
      </c>
      <c r="E470" s="1"/>
      <c r="F470" s="1"/>
      <c r="G470" s="1"/>
    </row>
    <row r="471" spans="1:7" s="5" customFormat="1" ht="14.25" hidden="1" customHeight="1" thickBot="1" x14ac:dyDescent="0.3">
      <c r="A471" s="24"/>
      <c r="B471" s="20" t="s">
        <v>235</v>
      </c>
      <c r="C471" s="14"/>
      <c r="D471" s="14">
        <f>C471</f>
        <v>0</v>
      </c>
      <c r="E471" s="1"/>
      <c r="F471" s="1"/>
      <c r="G471" s="1"/>
    </row>
    <row r="472" spans="1:7" s="5" customFormat="1" ht="15.75" hidden="1" customHeight="1" x14ac:dyDescent="0.25">
      <c r="A472" s="24"/>
      <c r="B472" s="20"/>
      <c r="C472" s="14"/>
      <c r="D472" s="14">
        <f t="shared" ref="D472:D481" si="7">C472</f>
        <v>0</v>
      </c>
      <c r="E472" s="1"/>
      <c r="F472" s="1"/>
      <c r="G472" s="1"/>
    </row>
    <row r="473" spans="1:7" s="5" customFormat="1" ht="15.75" hidden="1" customHeight="1" x14ac:dyDescent="0.25">
      <c r="A473" s="24"/>
      <c r="B473" s="20"/>
      <c r="C473" s="14"/>
      <c r="D473" s="14">
        <f t="shared" si="7"/>
        <v>0</v>
      </c>
      <c r="E473" s="1"/>
      <c r="F473" s="1"/>
      <c r="G473" s="1"/>
    </row>
    <row r="474" spans="1:7" s="5" customFormat="1" ht="15.75" hidden="1" customHeight="1" x14ac:dyDescent="0.25">
      <c r="A474" s="24"/>
      <c r="B474" s="20"/>
      <c r="C474" s="14"/>
      <c r="D474" s="14">
        <f t="shared" si="7"/>
        <v>0</v>
      </c>
      <c r="E474" s="1"/>
      <c r="F474" s="1"/>
      <c r="G474" s="1"/>
    </row>
    <row r="475" spans="1:7" s="5" customFormat="1" ht="15.75" hidden="1" customHeight="1" x14ac:dyDescent="0.25">
      <c r="A475" s="24"/>
      <c r="B475" s="20"/>
      <c r="C475" s="14"/>
      <c r="D475" s="14">
        <f t="shared" si="7"/>
        <v>0</v>
      </c>
      <c r="E475" s="1"/>
      <c r="F475" s="1"/>
      <c r="G475" s="1"/>
    </row>
    <row r="476" spans="1:7" s="5" customFormat="1" ht="15.75" hidden="1" customHeight="1" x14ac:dyDescent="0.25">
      <c r="A476" s="24"/>
      <c r="B476" s="20"/>
      <c r="C476" s="14"/>
      <c r="D476" s="14">
        <f t="shared" si="7"/>
        <v>0</v>
      </c>
      <c r="E476" s="1"/>
      <c r="F476" s="1"/>
      <c r="G476" s="1"/>
    </row>
    <row r="477" spans="1:7" s="5" customFormat="1" ht="15.75" hidden="1" customHeight="1" x14ac:dyDescent="0.25">
      <c r="A477" s="3"/>
      <c r="B477" s="20"/>
      <c r="C477" s="2"/>
      <c r="D477" s="14">
        <f t="shared" si="7"/>
        <v>0</v>
      </c>
      <c r="E477" s="1"/>
      <c r="F477" s="1"/>
      <c r="G477" s="1"/>
    </row>
    <row r="478" spans="1:7" s="5" customFormat="1" ht="15.75" hidden="1" customHeight="1" x14ac:dyDescent="0.25">
      <c r="A478" s="3"/>
      <c r="B478" s="20"/>
      <c r="C478" s="2"/>
      <c r="D478" s="14">
        <f t="shared" si="7"/>
        <v>0</v>
      </c>
      <c r="E478" s="1"/>
      <c r="F478" s="1"/>
      <c r="G478" s="1"/>
    </row>
    <row r="479" spans="1:7" s="5" customFormat="1" ht="15.75" hidden="1" customHeight="1" x14ac:dyDescent="0.25">
      <c r="A479" s="3"/>
      <c r="B479" s="20"/>
      <c r="C479" s="2"/>
      <c r="D479" s="14">
        <f t="shared" si="7"/>
        <v>0</v>
      </c>
      <c r="E479" s="1"/>
      <c r="F479" s="1"/>
      <c r="G479" s="1"/>
    </row>
    <row r="480" spans="1:7" s="5" customFormat="1" ht="17.25" hidden="1" customHeight="1" thickBot="1" x14ac:dyDescent="0.3">
      <c r="A480" s="3"/>
      <c r="B480" s="2"/>
      <c r="C480" s="2"/>
      <c r="D480" s="14">
        <f t="shared" si="7"/>
        <v>0</v>
      </c>
      <c r="E480" s="1"/>
      <c r="F480" s="1"/>
      <c r="G480" s="1"/>
    </row>
    <row r="481" spans="1:7" s="5" customFormat="1" ht="12.75" hidden="1" customHeight="1" thickBot="1" x14ac:dyDescent="0.3">
      <c r="A481" s="3"/>
      <c r="B481" s="20"/>
      <c r="C481" s="2"/>
      <c r="D481" s="14">
        <f t="shared" si="7"/>
        <v>0</v>
      </c>
      <c r="E481" s="1"/>
      <c r="F481" s="1"/>
      <c r="G481" s="1"/>
    </row>
    <row r="482" spans="1:7" s="5" customFormat="1" ht="15" hidden="1" customHeight="1" thickBot="1" x14ac:dyDescent="0.3">
      <c r="A482" s="104" t="s">
        <v>193</v>
      </c>
      <c r="B482" s="105"/>
      <c r="C482" s="106"/>
      <c r="D482" s="14">
        <f>D471+D480+D481</f>
        <v>0</v>
      </c>
      <c r="E482" s="1"/>
      <c r="F482" s="1"/>
      <c r="G482" s="1"/>
    </row>
    <row r="483" spans="1:7" s="5" customFormat="1" ht="15.75" hidden="1" customHeight="1" x14ac:dyDescent="0.25">
      <c r="A483" s="24"/>
      <c r="B483" s="20" t="s">
        <v>144</v>
      </c>
      <c r="C483" s="14"/>
      <c r="D483" s="14">
        <f>C483</f>
        <v>0</v>
      </c>
      <c r="E483" s="1"/>
      <c r="F483" s="1"/>
      <c r="G483" s="1"/>
    </row>
    <row r="484" spans="1:7" s="5" customFormat="1" ht="15.75" hidden="1" customHeight="1" x14ac:dyDescent="0.25">
      <c r="A484" s="24"/>
      <c r="B484" s="20"/>
      <c r="C484" s="14"/>
      <c r="D484" s="14">
        <f t="shared" ref="D484:D493" si="8">C484</f>
        <v>0</v>
      </c>
      <c r="E484" s="1"/>
      <c r="F484" s="1"/>
      <c r="G484" s="1"/>
    </row>
    <row r="485" spans="1:7" s="5" customFormat="1" ht="15.75" hidden="1" customHeight="1" x14ac:dyDescent="0.25">
      <c r="A485" s="24"/>
      <c r="B485" s="20"/>
      <c r="C485" s="14"/>
      <c r="D485" s="14">
        <f t="shared" si="8"/>
        <v>0</v>
      </c>
      <c r="E485" s="1"/>
      <c r="F485" s="1"/>
      <c r="G485" s="1"/>
    </row>
    <row r="486" spans="1:7" s="5" customFormat="1" ht="15.75" hidden="1" customHeight="1" x14ac:dyDescent="0.25">
      <c r="A486" s="24"/>
      <c r="B486" s="20"/>
      <c r="C486" s="14"/>
      <c r="D486" s="14">
        <f t="shared" si="8"/>
        <v>0</v>
      </c>
      <c r="E486" s="1"/>
      <c r="F486" s="1"/>
      <c r="G486" s="1"/>
    </row>
    <row r="487" spans="1:7" s="5" customFormat="1" ht="15.75" hidden="1" customHeight="1" x14ac:dyDescent="0.25">
      <c r="A487" s="24"/>
      <c r="B487" s="20"/>
      <c r="C487" s="14"/>
      <c r="D487" s="14">
        <f t="shared" si="8"/>
        <v>0</v>
      </c>
      <c r="E487" s="1"/>
      <c r="F487" s="1"/>
      <c r="G487" s="1"/>
    </row>
    <row r="488" spans="1:7" s="5" customFormat="1" ht="15.75" hidden="1" customHeight="1" x14ac:dyDescent="0.25">
      <c r="A488" s="24"/>
      <c r="B488" s="20"/>
      <c r="C488" s="14"/>
      <c r="D488" s="14">
        <f t="shared" si="8"/>
        <v>0</v>
      </c>
      <c r="E488" s="1"/>
      <c r="F488" s="1"/>
      <c r="G488" s="1"/>
    </row>
    <row r="489" spans="1:7" s="5" customFormat="1" ht="15.75" hidden="1" customHeight="1" x14ac:dyDescent="0.25">
      <c r="A489" s="3"/>
      <c r="B489" s="20"/>
      <c r="C489" s="2"/>
      <c r="D489" s="14">
        <f t="shared" si="8"/>
        <v>0</v>
      </c>
      <c r="E489" s="1"/>
      <c r="F489" s="1"/>
      <c r="G489" s="1"/>
    </row>
    <row r="490" spans="1:7" s="5" customFormat="1" ht="15.75" hidden="1" customHeight="1" x14ac:dyDescent="0.25">
      <c r="A490" s="3"/>
      <c r="B490" s="20"/>
      <c r="C490" s="2"/>
      <c r="D490" s="14">
        <f t="shared" si="8"/>
        <v>0</v>
      </c>
      <c r="E490" s="1"/>
      <c r="F490" s="1"/>
      <c r="G490" s="1"/>
    </row>
    <row r="491" spans="1:7" s="5" customFormat="1" ht="15.75" hidden="1" customHeight="1" x14ac:dyDescent="0.25">
      <c r="A491" s="3"/>
      <c r="B491" s="20"/>
      <c r="C491" s="2"/>
      <c r="D491" s="14">
        <f t="shared" si="8"/>
        <v>0</v>
      </c>
      <c r="E491" s="1"/>
      <c r="F491" s="1"/>
      <c r="G491" s="1"/>
    </row>
    <row r="492" spans="1:7" s="5" customFormat="1" ht="15.75" hidden="1" customHeight="1" x14ac:dyDescent="0.25">
      <c r="A492" s="3"/>
      <c r="B492" s="2"/>
      <c r="C492" s="2"/>
      <c r="D492" s="14">
        <f t="shared" si="8"/>
        <v>0</v>
      </c>
      <c r="E492" s="1"/>
      <c r="F492" s="1"/>
      <c r="G492" s="1"/>
    </row>
    <row r="493" spans="1:7" s="5" customFormat="1" ht="15.75" hidden="1" thickBot="1" x14ac:dyDescent="0.3">
      <c r="A493" s="3"/>
      <c r="B493" s="20"/>
      <c r="C493" s="2"/>
      <c r="D493" s="14">
        <f t="shared" si="8"/>
        <v>0</v>
      </c>
      <c r="E493" s="1"/>
      <c r="F493" s="1"/>
      <c r="G493" s="1"/>
    </row>
    <row r="494" spans="1:7" s="5" customFormat="1" ht="15.75" hidden="1" thickBot="1" x14ac:dyDescent="0.3">
      <c r="A494" s="104" t="s">
        <v>150</v>
      </c>
      <c r="B494" s="105"/>
      <c r="C494" s="106"/>
      <c r="D494" s="14">
        <f>D482</f>
        <v>0</v>
      </c>
      <c r="E494" s="1"/>
      <c r="F494" s="1"/>
      <c r="G494" s="1"/>
    </row>
    <row r="495" spans="1:7" s="5" customFormat="1" hidden="1" x14ac:dyDescent="0.25">
      <c r="A495" s="21"/>
      <c r="B495" s="21"/>
      <c r="C495" s="21"/>
      <c r="D495" s="17"/>
      <c r="E495" s="1"/>
      <c r="F495" s="1"/>
      <c r="G495" s="1"/>
    </row>
    <row r="496" spans="1:7" s="5" customFormat="1" hidden="1" x14ac:dyDescent="0.25">
      <c r="A496" s="21"/>
      <c r="B496" s="21"/>
      <c r="C496" s="21"/>
      <c r="D496" s="17"/>
      <c r="E496" s="1"/>
      <c r="F496" s="1"/>
      <c r="G496" s="1"/>
    </row>
    <row r="497" spans="1:5" s="5" customFormat="1" x14ac:dyDescent="0.25">
      <c r="A497" s="9" t="s">
        <v>339</v>
      </c>
      <c r="B497" s="9"/>
      <c r="C497" s="9"/>
      <c r="D497" s="9"/>
    </row>
    <row r="498" spans="1:5" s="5" customFormat="1" ht="15.75" thickBot="1" x14ac:dyDescent="0.3">
      <c r="A498" s="4"/>
      <c r="B498" s="5">
        <v>226</v>
      </c>
    </row>
    <row r="499" spans="1:5" s="5" customFormat="1" ht="29.25" customHeight="1" x14ac:dyDescent="0.25">
      <c r="A499" s="10" t="s">
        <v>5</v>
      </c>
      <c r="B499" s="89" t="s">
        <v>34</v>
      </c>
      <c r="C499" s="89" t="s">
        <v>9</v>
      </c>
      <c r="D499" s="89" t="s">
        <v>113</v>
      </c>
      <c r="E499" s="29" t="s">
        <v>11</v>
      </c>
    </row>
    <row r="500" spans="1:5" s="5" customFormat="1" ht="15.75" thickBot="1" x14ac:dyDescent="0.3">
      <c r="A500" s="11" t="s">
        <v>6</v>
      </c>
      <c r="B500" s="90"/>
      <c r="C500" s="90"/>
      <c r="D500" s="90"/>
      <c r="E500" s="6" t="s">
        <v>114</v>
      </c>
    </row>
    <row r="501" spans="1:5" s="5" customFormat="1" ht="15.75" thickBot="1" x14ac:dyDescent="0.3">
      <c r="A501" s="11">
        <v>1</v>
      </c>
      <c r="B501" s="6">
        <v>2</v>
      </c>
      <c r="C501" s="6">
        <v>3</v>
      </c>
      <c r="D501" s="6">
        <v>4</v>
      </c>
      <c r="E501" s="6">
        <v>5</v>
      </c>
    </row>
    <row r="502" spans="1:5" s="5" customFormat="1" ht="12.75" customHeight="1" thickBot="1" x14ac:dyDescent="0.3">
      <c r="A502" s="11"/>
      <c r="B502" s="45" t="s">
        <v>340</v>
      </c>
      <c r="C502" s="6">
        <v>624.37</v>
      </c>
      <c r="D502" s="6">
        <v>100</v>
      </c>
      <c r="E502" s="6">
        <v>62437</v>
      </c>
    </row>
    <row r="503" spans="1:5" s="5" customFormat="1" ht="15.75" hidden="1" thickBot="1" x14ac:dyDescent="0.3">
      <c r="A503" s="11"/>
      <c r="B503" s="45"/>
      <c r="C503" s="6"/>
      <c r="D503" s="6"/>
      <c r="E503" s="6">
        <f t="shared" ref="E503" si="9">D503*C503</f>
        <v>0</v>
      </c>
    </row>
    <row r="504" spans="1:5" s="5" customFormat="1" ht="36.75" hidden="1" customHeight="1" x14ac:dyDescent="0.25">
      <c r="A504" s="11"/>
      <c r="B504" s="45"/>
      <c r="C504" s="6"/>
      <c r="D504" s="6"/>
      <c r="E504" s="6">
        <f>D504*C504</f>
        <v>0</v>
      </c>
    </row>
    <row r="505" spans="1:5" s="5" customFormat="1" ht="13.5" hidden="1" customHeight="1" x14ac:dyDescent="0.25">
      <c r="A505" s="12"/>
      <c r="B505" s="45"/>
      <c r="C505" s="7"/>
      <c r="D505" s="7"/>
      <c r="E505" s="6"/>
    </row>
    <row r="506" spans="1:5" s="5" customFormat="1" ht="16.5" customHeight="1" thickBot="1" x14ac:dyDescent="0.3">
      <c r="A506" s="101" t="s">
        <v>341</v>
      </c>
      <c r="B506" s="102"/>
      <c r="C506" s="102"/>
      <c r="D506" s="103"/>
      <c r="E506" s="49">
        <f>E502</f>
        <v>62437</v>
      </c>
    </row>
    <row r="507" spans="1:5" s="5" customFormat="1" ht="12.75" hidden="1" customHeight="1" thickBot="1" x14ac:dyDescent="0.3">
      <c r="A507" s="11"/>
      <c r="B507" s="45" t="s">
        <v>340</v>
      </c>
      <c r="C507" s="6">
        <v>316.90297723200001</v>
      </c>
      <c r="D507" s="6"/>
      <c r="E507" s="6"/>
    </row>
    <row r="508" spans="1:5" s="5" customFormat="1" ht="16.5" hidden="1" customHeight="1" thickBot="1" x14ac:dyDescent="0.3">
      <c r="A508" s="110" t="s">
        <v>350</v>
      </c>
      <c r="B508" s="111"/>
      <c r="C508" s="111"/>
      <c r="D508" s="112"/>
      <c r="E508" s="6">
        <f>E507</f>
        <v>0</v>
      </c>
    </row>
    <row r="509" spans="1:5" s="5" customFormat="1" ht="18" customHeight="1" thickBot="1" x14ac:dyDescent="0.3">
      <c r="A509" s="37"/>
      <c r="B509" s="32" t="s">
        <v>340</v>
      </c>
      <c r="C509" s="32">
        <v>4080</v>
      </c>
      <c r="D509" s="32">
        <v>100</v>
      </c>
      <c r="E509" s="6">
        <v>408000</v>
      </c>
    </row>
    <row r="510" spans="1:5" s="5" customFormat="1" ht="18" customHeight="1" thickBot="1" x14ac:dyDescent="0.3">
      <c r="A510" s="91" t="s">
        <v>342</v>
      </c>
      <c r="B510" s="92"/>
      <c r="C510" s="92"/>
      <c r="D510" s="93"/>
      <c r="E510" s="49">
        <f>E509</f>
        <v>408000</v>
      </c>
    </row>
    <row r="511" spans="1:5" s="5" customFormat="1" ht="18" customHeight="1" thickBot="1" x14ac:dyDescent="0.3">
      <c r="A511" s="37"/>
      <c r="B511" s="32" t="s">
        <v>340</v>
      </c>
      <c r="C511" s="32">
        <v>1528.63</v>
      </c>
      <c r="D511" s="32">
        <v>100</v>
      </c>
      <c r="E511" s="6">
        <v>152863</v>
      </c>
    </row>
    <row r="512" spans="1:5" s="5" customFormat="1" ht="18" customHeight="1" thickBot="1" x14ac:dyDescent="0.3">
      <c r="A512" s="91" t="s">
        <v>350</v>
      </c>
      <c r="B512" s="92"/>
      <c r="C512" s="92"/>
      <c r="D512" s="93"/>
      <c r="E512" s="49">
        <f>E511</f>
        <v>152863</v>
      </c>
    </row>
    <row r="513" spans="1:7" s="5" customFormat="1" ht="18" customHeight="1" thickBot="1" x14ac:dyDescent="0.3">
      <c r="A513" s="91" t="s">
        <v>378</v>
      </c>
      <c r="B513" s="92"/>
      <c r="C513" s="92"/>
      <c r="D513" s="93"/>
      <c r="E513" s="49">
        <f>E506+E510+E512</f>
        <v>623300</v>
      </c>
    </row>
    <row r="514" spans="1:7" s="5" customFormat="1" ht="13.5" hidden="1" customHeight="1" x14ac:dyDescent="0.25">
      <c r="A514" s="55"/>
      <c r="B514" s="55"/>
      <c r="C514" s="55"/>
      <c r="D514" s="38"/>
    </row>
    <row r="515" spans="1:7" s="5" customFormat="1" hidden="1" x14ac:dyDescent="0.25">
      <c r="A515" s="55"/>
      <c r="B515" s="55"/>
      <c r="C515" s="55"/>
      <c r="D515" s="38"/>
    </row>
    <row r="516" spans="1:7" s="5" customFormat="1" hidden="1" x14ac:dyDescent="0.25">
      <c r="A516" s="55"/>
      <c r="B516" s="55"/>
      <c r="C516" s="55"/>
      <c r="D516" s="38"/>
    </row>
    <row r="517" spans="1:7" s="5" customFormat="1" hidden="1" x14ac:dyDescent="0.25">
      <c r="A517" s="55"/>
      <c r="B517" s="55"/>
      <c r="C517" s="55"/>
      <c r="D517" s="38"/>
    </row>
    <row r="518" spans="1:7" s="5" customFormat="1" hidden="1" x14ac:dyDescent="0.25">
      <c r="A518" s="55"/>
      <c r="B518" s="55"/>
      <c r="C518" s="55"/>
      <c r="D518" s="38"/>
    </row>
    <row r="519" spans="1:7" s="5" customFormat="1" hidden="1" x14ac:dyDescent="0.25">
      <c r="A519" s="55"/>
      <c r="B519" s="55"/>
      <c r="C519" s="55"/>
      <c r="D519" s="38"/>
    </row>
    <row r="520" spans="1:7" s="5" customFormat="1" hidden="1" x14ac:dyDescent="0.25">
      <c r="A520" s="55"/>
      <c r="B520" s="55"/>
      <c r="C520" s="55"/>
      <c r="D520" s="38"/>
    </row>
    <row r="521" spans="1:7" s="5" customFormat="1" hidden="1" x14ac:dyDescent="0.25">
      <c r="A521" s="55"/>
      <c r="B521" s="55"/>
      <c r="C521" s="55"/>
      <c r="D521" s="38"/>
    </row>
    <row r="522" spans="1:7" s="5" customFormat="1" hidden="1" x14ac:dyDescent="0.25">
      <c r="A522" s="55"/>
      <c r="B522" s="55"/>
      <c r="C522" s="55"/>
      <c r="D522" s="38"/>
    </row>
    <row r="523" spans="1:7" s="5" customFormat="1" hidden="1" x14ac:dyDescent="0.25">
      <c r="A523" s="55"/>
      <c r="B523" s="55"/>
      <c r="C523" s="55"/>
      <c r="D523" s="38"/>
    </row>
    <row r="524" spans="1:7" s="5" customFormat="1" hidden="1" x14ac:dyDescent="0.25">
      <c r="A524" s="55"/>
      <c r="B524" s="55"/>
      <c r="C524" s="55"/>
      <c r="D524" s="38"/>
    </row>
    <row r="525" spans="1:7" s="5" customFormat="1" hidden="1" x14ac:dyDescent="0.25">
      <c r="A525" s="55"/>
      <c r="B525" s="55"/>
      <c r="C525" s="55"/>
      <c r="D525" s="38"/>
    </row>
    <row r="526" spans="1:7" s="5" customFormat="1" hidden="1" x14ac:dyDescent="0.25">
      <c r="A526" s="55"/>
      <c r="B526" s="55"/>
      <c r="C526" s="55"/>
      <c r="D526" s="38"/>
    </row>
    <row r="527" spans="1:7" s="5" customFormat="1" hidden="1" x14ac:dyDescent="0.25">
      <c r="A527" s="55"/>
      <c r="B527" s="55"/>
      <c r="C527" s="55"/>
      <c r="D527" s="38"/>
    </row>
    <row r="528" spans="1:7" s="5" customFormat="1" ht="24" customHeight="1" x14ac:dyDescent="0.25">
      <c r="A528" s="9" t="s">
        <v>164</v>
      </c>
      <c r="B528" s="9"/>
      <c r="C528" s="9"/>
      <c r="D528" s="9"/>
      <c r="G528" s="56"/>
    </row>
    <row r="529" spans="1:4" s="5" customFormat="1" ht="11.25" customHeight="1" thickBot="1" x14ac:dyDescent="0.3">
      <c r="A529" s="4"/>
      <c r="B529" s="5">
        <v>310</v>
      </c>
    </row>
    <row r="530" spans="1:4" s="5" customFormat="1" ht="29.25" customHeight="1" x14ac:dyDescent="0.25">
      <c r="A530" s="10" t="s">
        <v>5</v>
      </c>
      <c r="B530" s="89" t="s">
        <v>34</v>
      </c>
      <c r="C530" s="89" t="s">
        <v>111</v>
      </c>
      <c r="D530" s="89" t="s">
        <v>112</v>
      </c>
    </row>
    <row r="531" spans="1:4" s="5" customFormat="1" ht="15.75" thickBot="1" x14ac:dyDescent="0.3">
      <c r="A531" s="11" t="s">
        <v>6</v>
      </c>
      <c r="B531" s="90"/>
      <c r="C531" s="90"/>
      <c r="D531" s="90"/>
    </row>
    <row r="532" spans="1:4" s="5" customFormat="1" ht="15.75" thickBot="1" x14ac:dyDescent="0.3">
      <c r="A532" s="11">
        <v>1</v>
      </c>
      <c r="B532" s="6">
        <v>2</v>
      </c>
      <c r="C532" s="6">
        <v>3</v>
      </c>
      <c r="D532" s="6">
        <v>4</v>
      </c>
    </row>
    <row r="533" spans="1:4" s="5" customFormat="1" ht="15.75" thickBot="1" x14ac:dyDescent="0.3">
      <c r="A533" s="11"/>
      <c r="B533" s="45" t="s">
        <v>393</v>
      </c>
      <c r="C533" s="79">
        <v>48900</v>
      </c>
      <c r="D533" s="79">
        <v>48900</v>
      </c>
    </row>
    <row r="534" spans="1:4" s="5" customFormat="1" ht="15.75" thickBot="1" x14ac:dyDescent="0.3">
      <c r="A534" s="11"/>
      <c r="B534" s="45" t="s">
        <v>394</v>
      </c>
      <c r="C534" s="79">
        <v>2190</v>
      </c>
      <c r="D534" s="79">
        <f t="shared" ref="D534:D537" si="10">C534</f>
        <v>2190</v>
      </c>
    </row>
    <row r="535" spans="1:4" s="5" customFormat="1" ht="15.75" thickBot="1" x14ac:dyDescent="0.3">
      <c r="A535" s="11"/>
      <c r="B535" s="45" t="s">
        <v>373</v>
      </c>
      <c r="C535" s="79">
        <v>35000</v>
      </c>
      <c r="D535" s="79">
        <f t="shared" si="10"/>
        <v>35000</v>
      </c>
    </row>
    <row r="536" spans="1:4" s="5" customFormat="1" ht="15.75" thickBot="1" x14ac:dyDescent="0.3">
      <c r="A536" s="11"/>
      <c r="B536" s="45" t="s">
        <v>388</v>
      </c>
      <c r="C536" s="79">
        <v>40000</v>
      </c>
      <c r="D536" s="79">
        <v>40000</v>
      </c>
    </row>
    <row r="537" spans="1:4" s="5" customFormat="1" ht="15.75" thickBot="1" x14ac:dyDescent="0.3">
      <c r="A537" s="11"/>
      <c r="B537" s="45" t="s">
        <v>364</v>
      </c>
      <c r="C537" s="79">
        <v>99000</v>
      </c>
      <c r="D537" s="79">
        <f t="shared" si="10"/>
        <v>99000</v>
      </c>
    </row>
    <row r="538" spans="1:4" s="5" customFormat="1" ht="18" customHeight="1" thickBot="1" x14ac:dyDescent="0.3">
      <c r="A538" s="11"/>
      <c r="B538" s="45" t="s">
        <v>387</v>
      </c>
      <c r="C538" s="79">
        <v>50000</v>
      </c>
      <c r="D538" s="79">
        <v>50000</v>
      </c>
    </row>
    <row r="539" spans="1:4" s="5" customFormat="1" ht="15" hidden="1" customHeight="1" thickBot="1" x14ac:dyDescent="0.3">
      <c r="A539" s="11"/>
      <c r="B539" s="45"/>
      <c r="C539" s="6"/>
      <c r="D539" s="6">
        <f t="shared" ref="D539:D570" si="11">C539</f>
        <v>0</v>
      </c>
    </row>
    <row r="540" spans="1:4" s="5" customFormat="1" ht="13.5" hidden="1" customHeight="1" thickBot="1" x14ac:dyDescent="0.3">
      <c r="A540" s="11"/>
      <c r="B540" s="45"/>
      <c r="C540" s="6"/>
      <c r="D540" s="6">
        <f t="shared" si="11"/>
        <v>0</v>
      </c>
    </row>
    <row r="541" spans="1:4" s="5" customFormat="1" ht="17.25" hidden="1" customHeight="1" thickBot="1" x14ac:dyDescent="0.3">
      <c r="A541" s="11"/>
      <c r="B541" s="45"/>
      <c r="C541" s="6"/>
      <c r="D541" s="6">
        <f t="shared" si="11"/>
        <v>0</v>
      </c>
    </row>
    <row r="542" spans="1:4" s="5" customFormat="1" ht="17.25" hidden="1" customHeight="1" thickBot="1" x14ac:dyDescent="0.3">
      <c r="A542" s="11"/>
      <c r="B542" s="45"/>
      <c r="C542" s="6"/>
      <c r="D542" s="6">
        <f t="shared" si="11"/>
        <v>0</v>
      </c>
    </row>
    <row r="543" spans="1:4" s="5" customFormat="1" ht="18" hidden="1" customHeight="1" thickBot="1" x14ac:dyDescent="0.3">
      <c r="A543" s="11"/>
      <c r="B543" s="45"/>
      <c r="C543" s="6"/>
      <c r="D543" s="6">
        <f t="shared" si="11"/>
        <v>0</v>
      </c>
    </row>
    <row r="544" spans="1:4" s="5" customFormat="1" ht="20.25" hidden="1" customHeight="1" thickBot="1" x14ac:dyDescent="0.3">
      <c r="A544" s="11"/>
      <c r="B544" s="45"/>
      <c r="C544" s="6"/>
      <c r="D544" s="6">
        <f t="shared" si="11"/>
        <v>0</v>
      </c>
    </row>
    <row r="545" spans="1:4" s="5" customFormat="1" ht="21" hidden="1" customHeight="1" thickBot="1" x14ac:dyDescent="0.3">
      <c r="A545" s="11"/>
      <c r="B545" s="45"/>
      <c r="C545" s="6"/>
      <c r="D545" s="6">
        <f t="shared" si="11"/>
        <v>0</v>
      </c>
    </row>
    <row r="546" spans="1:4" s="5" customFormat="1" ht="20.25" hidden="1" customHeight="1" thickBot="1" x14ac:dyDescent="0.3">
      <c r="A546" s="11"/>
      <c r="B546" s="45"/>
      <c r="C546" s="6"/>
      <c r="D546" s="6">
        <f t="shared" si="11"/>
        <v>0</v>
      </c>
    </row>
    <row r="547" spans="1:4" s="5" customFormat="1" ht="16.5" hidden="1" customHeight="1" thickBot="1" x14ac:dyDescent="0.3">
      <c r="A547" s="11"/>
      <c r="B547" s="45"/>
      <c r="C547" s="6"/>
      <c r="D547" s="6">
        <f t="shared" si="11"/>
        <v>0</v>
      </c>
    </row>
    <row r="548" spans="1:4" s="5" customFormat="1" ht="16.5" hidden="1" customHeight="1" thickBot="1" x14ac:dyDescent="0.3">
      <c r="A548" s="11"/>
      <c r="B548" s="45"/>
      <c r="C548" s="6"/>
      <c r="D548" s="6">
        <f t="shared" si="11"/>
        <v>0</v>
      </c>
    </row>
    <row r="549" spans="1:4" s="5" customFormat="1" ht="20.25" hidden="1" customHeight="1" thickBot="1" x14ac:dyDescent="0.3">
      <c r="A549" s="11"/>
      <c r="B549" s="45"/>
      <c r="C549" s="6"/>
      <c r="D549" s="6">
        <f t="shared" si="11"/>
        <v>0</v>
      </c>
    </row>
    <row r="550" spans="1:4" s="5" customFormat="1" ht="18" hidden="1" customHeight="1" thickBot="1" x14ac:dyDescent="0.3">
      <c r="A550" s="11"/>
      <c r="B550" s="45"/>
      <c r="C550" s="6"/>
      <c r="D550" s="6">
        <f t="shared" si="11"/>
        <v>0</v>
      </c>
    </row>
    <row r="551" spans="1:4" s="5" customFormat="1" ht="21" hidden="1" customHeight="1" thickBot="1" x14ac:dyDescent="0.3">
      <c r="A551" s="11"/>
      <c r="B551" s="45"/>
      <c r="C551" s="6"/>
      <c r="D551" s="6">
        <f t="shared" si="11"/>
        <v>0</v>
      </c>
    </row>
    <row r="552" spans="1:4" s="5" customFormat="1" ht="20.25" hidden="1" customHeight="1" thickBot="1" x14ac:dyDescent="0.3">
      <c r="A552" s="11"/>
      <c r="B552" s="45"/>
      <c r="C552" s="6"/>
      <c r="D552" s="6">
        <f t="shared" si="11"/>
        <v>0</v>
      </c>
    </row>
    <row r="553" spans="1:4" s="5" customFormat="1" ht="19.5" hidden="1" customHeight="1" thickBot="1" x14ac:dyDescent="0.3">
      <c r="A553" s="11"/>
      <c r="B553" s="45"/>
      <c r="C553" s="6"/>
      <c r="D553" s="6">
        <f t="shared" si="11"/>
        <v>0</v>
      </c>
    </row>
    <row r="554" spans="1:4" s="5" customFormat="1" ht="18.75" hidden="1" customHeight="1" thickBot="1" x14ac:dyDescent="0.3">
      <c r="A554" s="12"/>
      <c r="B554" s="45"/>
      <c r="C554" s="6"/>
      <c r="D554" s="6">
        <f t="shared" si="11"/>
        <v>0</v>
      </c>
    </row>
    <row r="555" spans="1:4" s="5" customFormat="1" ht="20.25" hidden="1" customHeight="1" thickBot="1" x14ac:dyDescent="0.3">
      <c r="A555" s="12"/>
      <c r="B555" s="45"/>
      <c r="C555" s="6"/>
      <c r="D555" s="6">
        <f t="shared" si="11"/>
        <v>0</v>
      </c>
    </row>
    <row r="556" spans="1:4" s="5" customFormat="1" ht="18" hidden="1" customHeight="1" thickBot="1" x14ac:dyDescent="0.3">
      <c r="A556" s="12"/>
      <c r="B556" s="45"/>
      <c r="C556" s="6"/>
      <c r="D556" s="6">
        <f t="shared" si="11"/>
        <v>0</v>
      </c>
    </row>
    <row r="557" spans="1:4" s="5" customFormat="1" ht="17.25" hidden="1" customHeight="1" thickBot="1" x14ac:dyDescent="0.3">
      <c r="A557" s="12"/>
      <c r="B557" s="7"/>
      <c r="C557" s="6"/>
      <c r="D557" s="6">
        <f t="shared" si="11"/>
        <v>0</v>
      </c>
    </row>
    <row r="558" spans="1:4" s="5" customFormat="1" ht="17.25" hidden="1" customHeight="1" thickBot="1" x14ac:dyDescent="0.3">
      <c r="A558" s="12"/>
      <c r="B558" s="7"/>
      <c r="C558" s="6"/>
      <c r="D558" s="6">
        <f t="shared" si="11"/>
        <v>0</v>
      </c>
    </row>
    <row r="559" spans="1:4" s="5" customFormat="1" ht="17.25" hidden="1" customHeight="1" thickBot="1" x14ac:dyDescent="0.3">
      <c r="A559" s="12"/>
      <c r="B559" s="7"/>
      <c r="C559" s="6"/>
      <c r="D559" s="6">
        <f t="shared" si="11"/>
        <v>0</v>
      </c>
    </row>
    <row r="560" spans="1:4" s="5" customFormat="1" ht="17.25" hidden="1" customHeight="1" thickBot="1" x14ac:dyDescent="0.3">
      <c r="A560" s="12"/>
      <c r="B560" s="7"/>
      <c r="C560" s="6"/>
      <c r="D560" s="6">
        <f t="shared" si="11"/>
        <v>0</v>
      </c>
    </row>
    <row r="561" spans="1:4" s="5" customFormat="1" ht="17.25" hidden="1" customHeight="1" thickBot="1" x14ac:dyDescent="0.3">
      <c r="A561" s="12"/>
      <c r="B561" s="7"/>
      <c r="C561" s="6"/>
      <c r="D561" s="6">
        <f t="shared" si="11"/>
        <v>0</v>
      </c>
    </row>
    <row r="562" spans="1:4" s="5" customFormat="1" ht="17.25" hidden="1" customHeight="1" thickBot="1" x14ac:dyDescent="0.3">
      <c r="A562" s="12"/>
      <c r="B562" s="7"/>
      <c r="C562" s="6"/>
      <c r="D562" s="6">
        <f t="shared" si="11"/>
        <v>0</v>
      </c>
    </row>
    <row r="563" spans="1:4" s="5" customFormat="1" ht="17.25" hidden="1" customHeight="1" thickBot="1" x14ac:dyDescent="0.3">
      <c r="A563" s="12"/>
      <c r="B563" s="7"/>
      <c r="C563" s="6"/>
      <c r="D563" s="6">
        <f t="shared" si="11"/>
        <v>0</v>
      </c>
    </row>
    <row r="564" spans="1:4" s="5" customFormat="1" ht="17.25" hidden="1" customHeight="1" thickBot="1" x14ac:dyDescent="0.3">
      <c r="A564" s="12"/>
      <c r="B564" s="7"/>
      <c r="C564" s="6"/>
      <c r="D564" s="6">
        <f t="shared" si="11"/>
        <v>0</v>
      </c>
    </row>
    <row r="565" spans="1:4" s="5" customFormat="1" ht="17.25" hidden="1" customHeight="1" thickBot="1" x14ac:dyDescent="0.3">
      <c r="A565" s="12"/>
      <c r="B565" s="7"/>
      <c r="C565" s="6"/>
      <c r="D565" s="6">
        <f t="shared" si="11"/>
        <v>0</v>
      </c>
    </row>
    <row r="566" spans="1:4" s="5" customFormat="1" ht="17.25" hidden="1" customHeight="1" thickBot="1" x14ac:dyDescent="0.3">
      <c r="A566" s="12"/>
      <c r="B566" s="7"/>
      <c r="C566" s="6"/>
      <c r="D566" s="6">
        <f t="shared" si="11"/>
        <v>0</v>
      </c>
    </row>
    <row r="567" spans="1:4" s="5" customFormat="1" ht="17.25" hidden="1" customHeight="1" thickBot="1" x14ac:dyDescent="0.3">
      <c r="A567" s="12"/>
      <c r="B567" s="7"/>
      <c r="C567" s="6"/>
      <c r="D567" s="6">
        <f t="shared" si="11"/>
        <v>0</v>
      </c>
    </row>
    <row r="568" spans="1:4" s="5" customFormat="1" ht="17.25" hidden="1" customHeight="1" thickBot="1" x14ac:dyDescent="0.3">
      <c r="A568" s="12"/>
      <c r="B568" s="7"/>
      <c r="C568" s="6"/>
      <c r="D568" s="6">
        <f t="shared" si="11"/>
        <v>0</v>
      </c>
    </row>
    <row r="569" spans="1:4" s="5" customFormat="1" ht="17.25" hidden="1" customHeight="1" thickBot="1" x14ac:dyDescent="0.3">
      <c r="A569" s="12"/>
      <c r="B569" s="7"/>
      <c r="C569" s="6"/>
      <c r="D569" s="6">
        <f t="shared" si="11"/>
        <v>0</v>
      </c>
    </row>
    <row r="570" spans="1:4" s="5" customFormat="1" ht="12.75" hidden="1" customHeight="1" thickBot="1" x14ac:dyDescent="0.3">
      <c r="A570" s="12"/>
      <c r="B570" s="45"/>
      <c r="C570" s="6"/>
      <c r="D570" s="6">
        <f t="shared" si="11"/>
        <v>0</v>
      </c>
    </row>
    <row r="571" spans="1:4" s="5" customFormat="1" ht="12.75" customHeight="1" thickBot="1" x14ac:dyDescent="0.3">
      <c r="A571" s="101" t="s">
        <v>195</v>
      </c>
      <c r="B571" s="102"/>
      <c r="C571" s="103"/>
      <c r="D571" s="49">
        <f>D533+D534+D535+D536+D538+D537</f>
        <v>275090</v>
      </c>
    </row>
    <row r="572" spans="1:4" s="5" customFormat="1" ht="15.75" hidden="1" customHeight="1" thickBot="1" x14ac:dyDescent="0.3">
      <c r="A572" s="64"/>
      <c r="B572" s="72" t="s">
        <v>144</v>
      </c>
      <c r="C572" s="49"/>
      <c r="D572" s="6">
        <f>C572</f>
        <v>0</v>
      </c>
    </row>
    <row r="573" spans="1:4" s="5" customFormat="1" ht="15.75" hidden="1" customHeight="1" thickBot="1" x14ac:dyDescent="0.3">
      <c r="A573" s="64"/>
      <c r="B573" s="72"/>
      <c r="C573" s="49"/>
      <c r="D573" s="6">
        <f t="shared" ref="D573:D582" si="12">C573</f>
        <v>0</v>
      </c>
    </row>
    <row r="574" spans="1:4" s="5" customFormat="1" ht="15.75" hidden="1" customHeight="1" thickBot="1" x14ac:dyDescent="0.3">
      <c r="A574" s="64"/>
      <c r="B574" s="72"/>
      <c r="C574" s="49"/>
      <c r="D574" s="6">
        <f t="shared" si="12"/>
        <v>0</v>
      </c>
    </row>
    <row r="575" spans="1:4" s="5" customFormat="1" ht="15.75" hidden="1" customHeight="1" thickBot="1" x14ac:dyDescent="0.3">
      <c r="A575" s="64"/>
      <c r="B575" s="72"/>
      <c r="C575" s="49"/>
      <c r="D575" s="6">
        <f t="shared" si="12"/>
        <v>0</v>
      </c>
    </row>
    <row r="576" spans="1:4" s="5" customFormat="1" ht="15.75" hidden="1" customHeight="1" thickBot="1" x14ac:dyDescent="0.3">
      <c r="A576" s="64"/>
      <c r="B576" s="72"/>
      <c r="C576" s="49"/>
      <c r="D576" s="6">
        <f t="shared" si="12"/>
        <v>0</v>
      </c>
    </row>
    <row r="577" spans="1:7" s="5" customFormat="1" ht="15.75" hidden="1" customHeight="1" thickBot="1" x14ac:dyDescent="0.3">
      <c r="A577" s="64"/>
      <c r="B577" s="72"/>
      <c r="C577" s="49"/>
      <c r="D577" s="6">
        <f t="shared" si="12"/>
        <v>0</v>
      </c>
    </row>
    <row r="578" spans="1:7" s="5" customFormat="1" ht="15.75" hidden="1" customHeight="1" thickBot="1" x14ac:dyDescent="0.3">
      <c r="A578" s="65"/>
      <c r="B578" s="72"/>
      <c r="C578" s="59"/>
      <c r="D578" s="6">
        <f t="shared" si="12"/>
        <v>0</v>
      </c>
    </row>
    <row r="579" spans="1:7" s="5" customFormat="1" ht="15.75" hidden="1" customHeight="1" thickBot="1" x14ac:dyDescent="0.3">
      <c r="A579" s="65"/>
      <c r="B579" s="72"/>
      <c r="C579" s="59"/>
      <c r="D579" s="6">
        <f t="shared" si="12"/>
        <v>0</v>
      </c>
    </row>
    <row r="580" spans="1:7" s="5" customFormat="1" ht="15.75" hidden="1" customHeight="1" thickBot="1" x14ac:dyDescent="0.3">
      <c r="A580" s="65"/>
      <c r="B580" s="72"/>
      <c r="C580" s="59"/>
      <c r="D580" s="6">
        <f t="shared" si="12"/>
        <v>0</v>
      </c>
    </row>
    <row r="581" spans="1:7" s="5" customFormat="1" ht="15.75" hidden="1" customHeight="1" x14ac:dyDescent="0.25">
      <c r="A581" s="65"/>
      <c r="B581" s="59"/>
      <c r="C581" s="59"/>
      <c r="D581" s="6">
        <f t="shared" si="12"/>
        <v>0</v>
      </c>
    </row>
    <row r="582" spans="1:7" s="5" customFormat="1" ht="15.75" hidden="1" thickBot="1" x14ac:dyDescent="0.3">
      <c r="A582" s="65"/>
      <c r="B582" s="72"/>
      <c r="C582" s="59"/>
      <c r="D582" s="6">
        <f t="shared" si="12"/>
        <v>0</v>
      </c>
    </row>
    <row r="583" spans="1:7" s="5" customFormat="1" ht="18" hidden="1" customHeight="1" thickBot="1" x14ac:dyDescent="0.3">
      <c r="A583" s="64"/>
      <c r="B583" s="72" t="s">
        <v>338</v>
      </c>
      <c r="C583" s="49"/>
      <c r="D583" s="6">
        <f>C583</f>
        <v>0</v>
      </c>
    </row>
    <row r="584" spans="1:7" s="5" customFormat="1" ht="18" hidden="1" customHeight="1" thickBot="1" x14ac:dyDescent="0.3">
      <c r="A584" s="64"/>
      <c r="B584" s="72" t="s">
        <v>357</v>
      </c>
      <c r="C584" s="49"/>
      <c r="D584" s="6">
        <f>C584</f>
        <v>0</v>
      </c>
    </row>
    <row r="585" spans="1:7" s="5" customFormat="1" ht="0.75" hidden="1" customHeight="1" thickBot="1" x14ac:dyDescent="0.3">
      <c r="A585" s="64"/>
      <c r="B585" s="72" t="s">
        <v>358</v>
      </c>
      <c r="C585" s="49"/>
      <c r="D585" s="6">
        <v>0</v>
      </c>
    </row>
    <row r="586" spans="1:7" s="5" customFormat="1" ht="18" hidden="1" customHeight="1" thickBot="1" x14ac:dyDescent="0.3">
      <c r="A586" s="64"/>
      <c r="B586" s="72" t="s">
        <v>360</v>
      </c>
      <c r="C586" s="49"/>
      <c r="D586" s="6">
        <f>C586</f>
        <v>0</v>
      </c>
    </row>
    <row r="587" spans="1:7" s="5" customFormat="1" ht="15" customHeight="1" thickBot="1" x14ac:dyDescent="0.3">
      <c r="A587" s="101" t="s">
        <v>363</v>
      </c>
      <c r="B587" s="102"/>
      <c r="C587" s="103"/>
      <c r="D587" s="49">
        <f>D571</f>
        <v>275090</v>
      </c>
    </row>
    <row r="588" spans="1:7" s="5" customFormat="1" x14ac:dyDescent="0.25">
      <c r="A588" s="43"/>
      <c r="B588" s="43"/>
      <c r="C588" s="43"/>
      <c r="D588" s="57"/>
    </row>
    <row r="589" spans="1:7" s="5" customFormat="1" hidden="1" x14ac:dyDescent="0.25">
      <c r="A589" s="18"/>
      <c r="B589" s="18"/>
      <c r="C589" s="18"/>
      <c r="D589" s="28"/>
      <c r="E589" s="1"/>
      <c r="F589" s="1"/>
      <c r="G589" s="1"/>
    </row>
    <row r="590" spans="1:7" s="5" customFormat="1" x14ac:dyDescent="0.25">
      <c r="A590" s="9" t="s">
        <v>236</v>
      </c>
      <c r="B590" s="9"/>
      <c r="C590" s="9"/>
      <c r="D590" s="9"/>
    </row>
    <row r="591" spans="1:7" s="5" customFormat="1" ht="15.75" thickBot="1" x14ac:dyDescent="0.3">
      <c r="A591" s="4"/>
      <c r="B591" s="5">
        <v>341</v>
      </c>
    </row>
    <row r="592" spans="1:7" s="5" customFormat="1" ht="29.25" customHeight="1" x14ac:dyDescent="0.25">
      <c r="A592" s="10" t="s">
        <v>5</v>
      </c>
      <c r="B592" s="89" t="s">
        <v>34</v>
      </c>
      <c r="C592" s="89" t="s">
        <v>9</v>
      </c>
      <c r="D592" s="89" t="s">
        <v>113</v>
      </c>
      <c r="E592" s="29" t="s">
        <v>11</v>
      </c>
    </row>
    <row r="593" spans="1:7" s="5" customFormat="1" ht="15.75" thickBot="1" x14ac:dyDescent="0.3">
      <c r="A593" s="11" t="s">
        <v>6</v>
      </c>
      <c r="B593" s="90"/>
      <c r="C593" s="90"/>
      <c r="D593" s="90"/>
      <c r="E593" s="6" t="s">
        <v>114</v>
      </c>
    </row>
    <row r="594" spans="1:7" s="5" customFormat="1" ht="15" customHeight="1" thickBot="1" x14ac:dyDescent="0.3">
      <c r="A594" s="11">
        <v>1</v>
      </c>
      <c r="B594" s="6">
        <v>2</v>
      </c>
      <c r="C594" s="6">
        <v>3</v>
      </c>
      <c r="D594" s="6">
        <v>4</v>
      </c>
      <c r="E594" s="6">
        <v>5</v>
      </c>
    </row>
    <row r="595" spans="1:7" s="5" customFormat="1" ht="13.5" hidden="1" customHeight="1" thickBot="1" x14ac:dyDescent="0.3">
      <c r="A595" s="11"/>
      <c r="B595" s="45" t="s">
        <v>361</v>
      </c>
      <c r="C595" s="6"/>
      <c r="D595" s="6">
        <v>2</v>
      </c>
      <c r="E595" s="6">
        <f>D595*C595</f>
        <v>0</v>
      </c>
    </row>
    <row r="596" spans="1:7" s="5" customFormat="1" ht="15.75" hidden="1" thickBot="1" x14ac:dyDescent="0.3">
      <c r="A596" s="11"/>
      <c r="B596" s="45" t="s">
        <v>127</v>
      </c>
      <c r="C596" s="6"/>
      <c r="D596" s="6"/>
      <c r="E596" s="6">
        <f t="shared" ref="E596" si="13">D596*C596</f>
        <v>0</v>
      </c>
    </row>
    <row r="597" spans="1:7" s="5" customFormat="1" ht="36.75" hidden="1" customHeight="1" x14ac:dyDescent="0.25">
      <c r="A597" s="11"/>
      <c r="B597" s="45" t="s">
        <v>130</v>
      </c>
      <c r="C597" s="6"/>
      <c r="D597" s="6"/>
      <c r="E597" s="6">
        <f>D597*C597</f>
        <v>0</v>
      </c>
    </row>
    <row r="598" spans="1:7" s="5" customFormat="1" ht="13.5" hidden="1" customHeight="1" x14ac:dyDescent="0.25">
      <c r="A598" s="12"/>
      <c r="B598" s="45" t="s">
        <v>128</v>
      </c>
      <c r="C598" s="7"/>
      <c r="D598" s="7"/>
      <c r="E598" s="6"/>
    </row>
    <row r="599" spans="1:7" s="5" customFormat="1" ht="15.75" hidden="1" thickBot="1" x14ac:dyDescent="0.3">
      <c r="A599" s="12"/>
      <c r="B599" s="7"/>
      <c r="C599" s="7"/>
      <c r="D599" s="7"/>
      <c r="E599" s="6">
        <f t="shared" ref="E599:E600" si="14">D599*C599</f>
        <v>0</v>
      </c>
    </row>
    <row r="600" spans="1:7" s="5" customFormat="1" ht="15.75" hidden="1" thickBot="1" x14ac:dyDescent="0.3">
      <c r="A600" s="12"/>
      <c r="B600" s="7"/>
      <c r="C600" s="7"/>
      <c r="D600" s="7"/>
      <c r="E600" s="6">
        <f t="shared" si="14"/>
        <v>0</v>
      </c>
    </row>
    <row r="601" spans="1:7" s="5" customFormat="1" ht="13.5" customHeight="1" thickBot="1" x14ac:dyDescent="0.3">
      <c r="A601" s="11"/>
      <c r="B601" s="45" t="s">
        <v>237</v>
      </c>
      <c r="C601" s="6">
        <v>2</v>
      </c>
      <c r="D601" s="6">
        <v>1000</v>
      </c>
      <c r="E601" s="6">
        <f>D601*C601</f>
        <v>2000</v>
      </c>
    </row>
    <row r="602" spans="1:7" s="5" customFormat="1" ht="15.75" thickBot="1" x14ac:dyDescent="0.3">
      <c r="A602" s="101" t="s">
        <v>195</v>
      </c>
      <c r="B602" s="102"/>
      <c r="C602" s="102"/>
      <c r="D602" s="103"/>
      <c r="E602" s="59">
        <f>E595+E601</f>
        <v>2000</v>
      </c>
    </row>
    <row r="603" spans="1:7" s="5" customFormat="1" ht="3" hidden="1" customHeight="1" x14ac:dyDescent="0.25">
      <c r="A603" s="4"/>
    </row>
    <row r="604" spans="1:7" s="5" customFormat="1" hidden="1" x14ac:dyDescent="0.25">
      <c r="A604" s="9" t="s">
        <v>339</v>
      </c>
      <c r="B604" s="9"/>
      <c r="C604" s="9"/>
      <c r="D604" s="9"/>
    </row>
    <row r="605" spans="1:7" s="5" customFormat="1" hidden="1" x14ac:dyDescent="0.25">
      <c r="A605" s="13"/>
      <c r="B605" s="1">
        <v>342</v>
      </c>
      <c r="C605" s="1"/>
      <c r="D605" s="1"/>
      <c r="E605" s="1"/>
      <c r="F605" s="1"/>
      <c r="G605" s="1"/>
    </row>
    <row r="606" spans="1:7" s="5" customFormat="1" ht="29.25" hidden="1" customHeight="1" x14ac:dyDescent="0.25">
      <c r="A606" s="23" t="s">
        <v>5</v>
      </c>
      <c r="B606" s="108" t="s">
        <v>34</v>
      </c>
      <c r="C606" s="108" t="s">
        <v>9</v>
      </c>
      <c r="D606" s="108" t="s">
        <v>113</v>
      </c>
      <c r="E606" s="16" t="s">
        <v>11</v>
      </c>
      <c r="F606" s="1"/>
      <c r="G606" s="1"/>
    </row>
    <row r="607" spans="1:7" s="5" customFormat="1" ht="15.75" hidden="1" thickBot="1" x14ac:dyDescent="0.3">
      <c r="A607" s="24" t="s">
        <v>6</v>
      </c>
      <c r="B607" s="109"/>
      <c r="C607" s="109"/>
      <c r="D607" s="109"/>
      <c r="E607" s="14" t="s">
        <v>114</v>
      </c>
      <c r="F607" s="1"/>
      <c r="G607" s="1"/>
    </row>
    <row r="608" spans="1:7" s="5" customFormat="1" ht="15.75" hidden="1" thickBot="1" x14ac:dyDescent="0.3">
      <c r="A608" s="24">
        <v>1</v>
      </c>
      <c r="B608" s="14">
        <v>2</v>
      </c>
      <c r="C608" s="14">
        <v>3</v>
      </c>
      <c r="D608" s="14">
        <v>4</v>
      </c>
      <c r="E608" s="14">
        <v>5</v>
      </c>
      <c r="F608" s="1"/>
      <c r="G608" s="1"/>
    </row>
    <row r="609" spans="1:7" s="5" customFormat="1" ht="12.75" hidden="1" customHeight="1" thickBot="1" x14ac:dyDescent="0.3">
      <c r="A609" s="24"/>
      <c r="B609" s="20" t="s">
        <v>340</v>
      </c>
      <c r="C609" s="14">
        <v>99.376800000000003</v>
      </c>
      <c r="D609" s="14">
        <v>100</v>
      </c>
      <c r="E609" s="14">
        <f>D609*C609</f>
        <v>9937.68</v>
      </c>
      <c r="F609" s="1"/>
      <c r="G609" s="1"/>
    </row>
    <row r="610" spans="1:7" s="5" customFormat="1" ht="15.75" hidden="1" thickBot="1" x14ac:dyDescent="0.3">
      <c r="A610" s="24"/>
      <c r="B610" s="20"/>
      <c r="C610" s="14"/>
      <c r="D610" s="14"/>
      <c r="E610" s="14">
        <f t="shared" ref="E610" si="15">D610*C610</f>
        <v>0</v>
      </c>
      <c r="F610" s="1"/>
      <c r="G610" s="1"/>
    </row>
    <row r="611" spans="1:7" s="5" customFormat="1" ht="36.75" hidden="1" customHeight="1" thickBot="1" x14ac:dyDescent="0.3">
      <c r="A611" s="24"/>
      <c r="B611" s="20"/>
      <c r="C611" s="14"/>
      <c r="D611" s="14"/>
      <c r="E611" s="14">
        <f>D611*C611</f>
        <v>0</v>
      </c>
      <c r="F611" s="1"/>
      <c r="G611" s="1"/>
    </row>
    <row r="612" spans="1:7" s="5" customFormat="1" ht="13.5" hidden="1" customHeight="1" thickBot="1" x14ac:dyDescent="0.3">
      <c r="A612" s="3"/>
      <c r="B612" s="20"/>
      <c r="C612" s="2"/>
      <c r="D612" s="2"/>
      <c r="E612" s="14"/>
      <c r="F612" s="1"/>
      <c r="G612" s="1"/>
    </row>
    <row r="613" spans="1:7" s="5" customFormat="1" ht="16.5" hidden="1" customHeight="1" thickBot="1" x14ac:dyDescent="0.3">
      <c r="A613" s="104" t="s">
        <v>341</v>
      </c>
      <c r="B613" s="105"/>
      <c r="C613" s="105"/>
      <c r="D613" s="106"/>
      <c r="E613" s="14">
        <f>E609</f>
        <v>9937.68</v>
      </c>
      <c r="F613" s="1"/>
      <c r="G613" s="1"/>
    </row>
    <row r="614" spans="1:7" s="5" customFormat="1" ht="12.75" hidden="1" customHeight="1" thickBot="1" x14ac:dyDescent="0.3">
      <c r="A614" s="24"/>
      <c r="B614" s="20" t="s">
        <v>340</v>
      </c>
      <c r="C614" s="14">
        <v>426.09772329200001</v>
      </c>
      <c r="D614" s="14">
        <v>57.1</v>
      </c>
      <c r="E614" s="14">
        <v>24330.18</v>
      </c>
      <c r="F614" s="1"/>
      <c r="G614" s="1"/>
    </row>
    <row r="615" spans="1:7" s="5" customFormat="1" ht="16.5" hidden="1" customHeight="1" thickBot="1" x14ac:dyDescent="0.3">
      <c r="A615" s="104" t="s">
        <v>350</v>
      </c>
      <c r="B615" s="105"/>
      <c r="C615" s="105"/>
      <c r="D615" s="106"/>
      <c r="E615" s="14">
        <f>E614</f>
        <v>24330.18</v>
      </c>
      <c r="F615" s="1"/>
      <c r="G615" s="1"/>
    </row>
    <row r="616" spans="1:7" s="5" customFormat="1" ht="18" hidden="1" customHeight="1" thickBot="1" x14ac:dyDescent="0.3">
      <c r="A616" s="26"/>
      <c r="B616" s="25" t="s">
        <v>340</v>
      </c>
      <c r="C616" s="25">
        <v>2682.8515000000002</v>
      </c>
      <c r="D616" s="25">
        <v>100</v>
      </c>
      <c r="E616" s="14">
        <f>D616*C616</f>
        <v>268285.15000000002</v>
      </c>
      <c r="F616" s="1"/>
      <c r="G616" s="1"/>
    </row>
    <row r="617" spans="1:7" s="5" customFormat="1" ht="18" hidden="1" customHeight="1" thickBot="1" x14ac:dyDescent="0.3">
      <c r="A617" s="165" t="s">
        <v>342</v>
      </c>
      <c r="B617" s="166"/>
      <c r="C617" s="166"/>
      <c r="D617" s="167"/>
      <c r="E617" s="14">
        <f>E616</f>
        <v>268285.15000000002</v>
      </c>
      <c r="F617" s="1"/>
      <c r="G617" s="1"/>
    </row>
    <row r="618" spans="1:7" s="5" customFormat="1" ht="18" hidden="1" customHeight="1" thickBot="1" x14ac:dyDescent="0.3">
      <c r="A618" s="27"/>
      <c r="B618" s="27" t="s">
        <v>340</v>
      </c>
      <c r="C618" s="27">
        <v>617.5</v>
      </c>
      <c r="D618" s="27">
        <v>20</v>
      </c>
      <c r="E618" s="14">
        <f>D618*C618</f>
        <v>12350</v>
      </c>
      <c r="F618" s="1"/>
      <c r="G618" s="1"/>
    </row>
    <row r="619" spans="1:7" s="5" customFormat="1" ht="18" hidden="1" customHeight="1" thickBot="1" x14ac:dyDescent="0.3">
      <c r="A619" s="27"/>
      <c r="B619" s="27" t="s">
        <v>343</v>
      </c>
      <c r="C619" s="27">
        <v>32</v>
      </c>
      <c r="D619" s="27">
        <v>20</v>
      </c>
      <c r="E619" s="14">
        <f>D619*C619</f>
        <v>640</v>
      </c>
      <c r="F619" s="1"/>
      <c r="G619" s="1"/>
    </row>
    <row r="620" spans="1:7" s="5" customFormat="1" ht="18" hidden="1" customHeight="1" thickBot="1" x14ac:dyDescent="0.3">
      <c r="A620" s="148" t="s">
        <v>151</v>
      </c>
      <c r="B620" s="149"/>
      <c r="C620" s="149"/>
      <c r="D620" s="150"/>
      <c r="E620" s="14">
        <f>E618+E619</f>
        <v>12990</v>
      </c>
      <c r="F620" s="1"/>
      <c r="G620" s="1"/>
    </row>
    <row r="621" spans="1:7" s="5" customFormat="1" ht="15.75" hidden="1" thickBot="1" x14ac:dyDescent="0.3">
      <c r="A621" s="135" t="s">
        <v>351</v>
      </c>
      <c r="B621" s="136"/>
      <c r="C621" s="136"/>
      <c r="D621" s="137"/>
      <c r="E621" s="2">
        <f>E613+E615+E617+E620</f>
        <v>315543.01</v>
      </c>
      <c r="F621" s="1"/>
      <c r="G621" s="1"/>
    </row>
    <row r="622" spans="1:7" s="5" customFormat="1" hidden="1" x14ac:dyDescent="0.25">
      <c r="A622" s="18"/>
      <c r="B622" s="18"/>
      <c r="C622" s="18"/>
      <c r="D622" s="18"/>
      <c r="E622" s="17"/>
      <c r="F622" s="1"/>
      <c r="G622" s="1"/>
    </row>
    <row r="623" spans="1:7" s="5" customFormat="1" x14ac:dyDescent="0.25">
      <c r="A623" s="9" t="s">
        <v>165</v>
      </c>
      <c r="B623" s="9"/>
      <c r="C623" s="9"/>
      <c r="D623" s="9"/>
    </row>
    <row r="624" spans="1:7" s="5" customFormat="1" ht="15.75" thickBot="1" x14ac:dyDescent="0.3">
      <c r="A624" s="4"/>
      <c r="B624" s="5">
        <v>344</v>
      </c>
    </row>
    <row r="625" spans="1:5" s="5" customFormat="1" ht="29.25" customHeight="1" x14ac:dyDescent="0.25">
      <c r="A625" s="10" t="s">
        <v>5</v>
      </c>
      <c r="B625" s="89" t="s">
        <v>34</v>
      </c>
      <c r="C625" s="89" t="s">
        <v>9</v>
      </c>
      <c r="D625" s="89" t="s">
        <v>113</v>
      </c>
      <c r="E625" s="29" t="s">
        <v>11</v>
      </c>
    </row>
    <row r="626" spans="1:5" s="5" customFormat="1" ht="15.75" thickBot="1" x14ac:dyDescent="0.3">
      <c r="A626" s="11" t="s">
        <v>6</v>
      </c>
      <c r="B626" s="90"/>
      <c r="C626" s="90"/>
      <c r="D626" s="90"/>
      <c r="E626" s="6" t="s">
        <v>114</v>
      </c>
    </row>
    <row r="627" spans="1:5" s="5" customFormat="1" ht="15.75" thickBot="1" x14ac:dyDescent="0.3">
      <c r="A627" s="11">
        <v>1</v>
      </c>
      <c r="B627" s="6">
        <v>2</v>
      </c>
      <c r="C627" s="6">
        <v>3</v>
      </c>
      <c r="D627" s="6">
        <v>4</v>
      </c>
      <c r="E627" s="6">
        <v>5</v>
      </c>
    </row>
    <row r="628" spans="1:5" s="5" customFormat="1" ht="19.5" customHeight="1" thickBot="1" x14ac:dyDescent="0.3">
      <c r="A628" s="11"/>
      <c r="B628" s="45" t="s">
        <v>238</v>
      </c>
      <c r="C628" s="6">
        <v>10</v>
      </c>
      <c r="D628" s="6">
        <v>1500</v>
      </c>
      <c r="E628" s="6">
        <f>D628*C628</f>
        <v>15000</v>
      </c>
    </row>
    <row r="629" spans="1:5" s="5" customFormat="1" ht="21" hidden="1" customHeight="1" thickBot="1" x14ac:dyDescent="0.3">
      <c r="A629" s="11"/>
      <c r="B629" s="45"/>
      <c r="C629" s="6"/>
      <c r="D629" s="6"/>
      <c r="E629" s="6"/>
    </row>
    <row r="630" spans="1:5" s="5" customFormat="1" ht="21" hidden="1" customHeight="1" thickBot="1" x14ac:dyDescent="0.3">
      <c r="A630" s="11"/>
      <c r="B630" s="45"/>
      <c r="C630" s="6"/>
      <c r="D630" s="6"/>
      <c r="E630" s="6"/>
    </row>
    <row r="631" spans="1:5" s="5" customFormat="1" ht="21" customHeight="1" thickBot="1" x14ac:dyDescent="0.3">
      <c r="A631" s="12"/>
      <c r="B631" s="45" t="s">
        <v>344</v>
      </c>
      <c r="C631" s="7">
        <v>12</v>
      </c>
      <c r="D631" s="7">
        <v>150</v>
      </c>
      <c r="E631" s="6">
        <f>D631*C631</f>
        <v>1800</v>
      </c>
    </row>
    <row r="632" spans="1:5" s="5" customFormat="1" ht="21" customHeight="1" thickBot="1" x14ac:dyDescent="0.3">
      <c r="A632" s="12"/>
      <c r="B632" s="45" t="s">
        <v>395</v>
      </c>
      <c r="C632" s="7"/>
      <c r="D632" s="7">
        <v>500</v>
      </c>
      <c r="E632" s="6">
        <v>5000</v>
      </c>
    </row>
    <row r="633" spans="1:5" s="5" customFormat="1" ht="21" customHeight="1" thickBot="1" x14ac:dyDescent="0.3">
      <c r="A633" s="12"/>
      <c r="B633" s="45" t="s">
        <v>345</v>
      </c>
      <c r="C633" s="7">
        <v>18</v>
      </c>
      <c r="D633" s="7">
        <v>2300</v>
      </c>
      <c r="E633" s="6">
        <f>D633*C633</f>
        <v>41400</v>
      </c>
    </row>
    <row r="634" spans="1:5" s="5" customFormat="1" ht="18" customHeight="1" thickBot="1" x14ac:dyDescent="0.3">
      <c r="A634" s="12"/>
      <c r="B634" s="7"/>
      <c r="C634" s="7"/>
      <c r="D634" s="7"/>
      <c r="E634" s="6"/>
    </row>
    <row r="635" spans="1:5" s="5" customFormat="1" ht="17.25" customHeight="1" thickBot="1" x14ac:dyDescent="0.3">
      <c r="A635" s="101" t="s">
        <v>197</v>
      </c>
      <c r="B635" s="102"/>
      <c r="C635" s="102"/>
      <c r="D635" s="103"/>
      <c r="E635" s="49">
        <f>E628+E629+E630+E631+E634+E633</f>
        <v>58200</v>
      </c>
    </row>
    <row r="636" spans="1:5" s="5" customFormat="1" ht="18" hidden="1" customHeight="1" thickBot="1" x14ac:dyDescent="0.3">
      <c r="A636" s="65" t="s">
        <v>365</v>
      </c>
      <c r="B636" s="59" t="s">
        <v>345</v>
      </c>
      <c r="C636" s="59"/>
      <c r="D636" s="59"/>
      <c r="E636" s="49">
        <f t="shared" ref="E636:E643" si="16">D636*C636</f>
        <v>0</v>
      </c>
    </row>
    <row r="637" spans="1:5" s="5" customFormat="1" ht="16.5" hidden="1" customHeight="1" thickBot="1" x14ac:dyDescent="0.3">
      <c r="A637" s="101" t="s">
        <v>197</v>
      </c>
      <c r="B637" s="102"/>
      <c r="C637" s="102"/>
      <c r="D637" s="103"/>
      <c r="E637" s="49">
        <f>E636</f>
        <v>0</v>
      </c>
    </row>
    <row r="638" spans="1:5" s="5" customFormat="1" ht="18" hidden="1" customHeight="1" thickBot="1" x14ac:dyDescent="0.3">
      <c r="A638" s="65"/>
      <c r="B638" s="59"/>
      <c r="C638" s="59"/>
      <c r="D638" s="59"/>
      <c r="E638" s="49">
        <f t="shared" si="16"/>
        <v>0</v>
      </c>
    </row>
    <row r="639" spans="1:5" s="5" customFormat="1" ht="18" hidden="1" customHeight="1" thickBot="1" x14ac:dyDescent="0.3">
      <c r="A639" s="65"/>
      <c r="B639" s="59"/>
      <c r="C639" s="59"/>
      <c r="D639" s="59"/>
      <c r="E639" s="49">
        <f t="shared" si="16"/>
        <v>0</v>
      </c>
    </row>
    <row r="640" spans="1:5" s="5" customFormat="1" ht="18" hidden="1" customHeight="1" thickBot="1" x14ac:dyDescent="0.3">
      <c r="A640" s="65"/>
      <c r="B640" s="59"/>
      <c r="C640" s="59"/>
      <c r="D640" s="59"/>
      <c r="E640" s="49">
        <f t="shared" si="16"/>
        <v>0</v>
      </c>
    </row>
    <row r="641" spans="1:7" s="5" customFormat="1" ht="18" hidden="1" customHeight="1" thickBot="1" x14ac:dyDescent="0.3">
      <c r="A641" s="65"/>
      <c r="B641" s="59"/>
      <c r="C641" s="59"/>
      <c r="D641" s="59"/>
      <c r="E641" s="49">
        <f t="shared" si="16"/>
        <v>0</v>
      </c>
    </row>
    <row r="642" spans="1:7" s="5" customFormat="1" ht="18" hidden="1" customHeight="1" thickBot="1" x14ac:dyDescent="0.3">
      <c r="A642" s="65"/>
      <c r="B642" s="59"/>
      <c r="C642" s="59"/>
      <c r="D642" s="59"/>
      <c r="E642" s="49">
        <f t="shared" si="16"/>
        <v>0</v>
      </c>
    </row>
    <row r="643" spans="1:7" s="5" customFormat="1" ht="15.75" hidden="1" customHeight="1" thickBot="1" x14ac:dyDescent="0.3">
      <c r="A643" s="65"/>
      <c r="B643" s="59"/>
      <c r="C643" s="59"/>
      <c r="D643" s="59"/>
      <c r="E643" s="49">
        <f t="shared" si="16"/>
        <v>0</v>
      </c>
    </row>
    <row r="644" spans="1:7" s="5" customFormat="1" ht="15.75" customHeight="1" thickBot="1" x14ac:dyDescent="0.3">
      <c r="A644" s="101" t="s">
        <v>206</v>
      </c>
      <c r="B644" s="102"/>
      <c r="C644" s="102"/>
      <c r="D644" s="103"/>
      <c r="E644" s="59">
        <f>E637+E635</f>
        <v>58200</v>
      </c>
    </row>
    <row r="645" spans="1:7" s="5" customFormat="1" ht="7.5" customHeight="1" x14ac:dyDescent="0.25">
      <c r="A645" s="43"/>
      <c r="B645" s="43"/>
      <c r="C645" s="43"/>
      <c r="D645" s="43"/>
      <c r="E645" s="38"/>
    </row>
    <row r="646" spans="1:7" s="5" customFormat="1" ht="3.75" hidden="1" customHeight="1" x14ac:dyDescent="0.25">
      <c r="A646" s="18"/>
      <c r="B646" s="18"/>
      <c r="C646" s="18"/>
      <c r="D646" s="18"/>
      <c r="E646" s="17"/>
      <c r="F646" s="1"/>
      <c r="G646" s="1"/>
    </row>
    <row r="647" spans="1:7" s="5" customFormat="1" hidden="1" x14ac:dyDescent="0.25">
      <c r="A647" s="15" t="s">
        <v>165</v>
      </c>
      <c r="B647" s="15"/>
      <c r="C647" s="15"/>
      <c r="D647" s="15"/>
      <c r="E647" s="1"/>
      <c r="F647" s="1"/>
      <c r="G647" s="1"/>
    </row>
    <row r="648" spans="1:7" s="5" customFormat="1" hidden="1" x14ac:dyDescent="0.25">
      <c r="A648" s="13"/>
      <c r="B648" s="1">
        <v>345</v>
      </c>
      <c r="C648" s="1"/>
      <c r="D648" s="1"/>
      <c r="E648" s="1"/>
      <c r="F648" s="1"/>
      <c r="G648" s="1"/>
    </row>
    <row r="649" spans="1:7" s="5" customFormat="1" ht="29.25" hidden="1" customHeight="1" x14ac:dyDescent="0.25">
      <c r="A649" s="23" t="s">
        <v>5</v>
      </c>
      <c r="B649" s="108" t="s">
        <v>34</v>
      </c>
      <c r="C649" s="108" t="s">
        <v>9</v>
      </c>
      <c r="D649" s="108" t="s">
        <v>113</v>
      </c>
      <c r="E649" s="16" t="s">
        <v>11</v>
      </c>
      <c r="F649" s="1"/>
      <c r="G649" s="1"/>
    </row>
    <row r="650" spans="1:7" s="5" customFormat="1" ht="15.75" hidden="1" thickBot="1" x14ac:dyDescent="0.3">
      <c r="A650" s="24" t="s">
        <v>6</v>
      </c>
      <c r="B650" s="109"/>
      <c r="C650" s="109"/>
      <c r="D650" s="109"/>
      <c r="E650" s="14" t="s">
        <v>114</v>
      </c>
      <c r="F650" s="1"/>
      <c r="G650" s="1"/>
    </row>
    <row r="651" spans="1:7" s="5" customFormat="1" ht="15.75" hidden="1" thickBot="1" x14ac:dyDescent="0.3">
      <c r="A651" s="24">
        <v>1</v>
      </c>
      <c r="B651" s="14">
        <v>2</v>
      </c>
      <c r="C651" s="14">
        <v>3</v>
      </c>
      <c r="D651" s="14">
        <v>4</v>
      </c>
      <c r="E651" s="14">
        <v>5</v>
      </c>
      <c r="F651" s="1"/>
      <c r="G651" s="1"/>
    </row>
    <row r="652" spans="1:7" s="5" customFormat="1" ht="12.75" hidden="1" customHeight="1" thickBot="1" x14ac:dyDescent="0.3">
      <c r="A652" s="24"/>
      <c r="B652" s="20" t="s">
        <v>240</v>
      </c>
      <c r="C652" s="14"/>
      <c r="D652" s="14">
        <v>500</v>
      </c>
      <c r="E652" s="14">
        <f>D652*C652</f>
        <v>0</v>
      </c>
      <c r="F652" s="1"/>
      <c r="G652" s="1"/>
    </row>
    <row r="653" spans="1:7" s="5" customFormat="1" ht="15.75" hidden="1" thickBot="1" x14ac:dyDescent="0.3">
      <c r="A653" s="24"/>
      <c r="B653" s="20" t="s">
        <v>127</v>
      </c>
      <c r="C653" s="14"/>
      <c r="D653" s="14"/>
      <c r="E653" s="14">
        <f t="shared" ref="E653" si="17">D653*C653</f>
        <v>0</v>
      </c>
      <c r="F653" s="1"/>
      <c r="G653" s="1"/>
    </row>
    <row r="654" spans="1:7" s="5" customFormat="1" ht="36.75" hidden="1" customHeight="1" x14ac:dyDescent="0.25">
      <c r="A654" s="24"/>
      <c r="B654" s="20" t="s">
        <v>130</v>
      </c>
      <c r="C654" s="14"/>
      <c r="D654" s="14"/>
      <c r="E654" s="14">
        <f>D654*C654</f>
        <v>0</v>
      </c>
      <c r="F654" s="1"/>
      <c r="G654" s="1"/>
    </row>
    <row r="655" spans="1:7" s="5" customFormat="1" ht="13.5" hidden="1" customHeight="1" x14ac:dyDescent="0.25">
      <c r="A655" s="3"/>
      <c r="B655" s="20" t="s">
        <v>128</v>
      </c>
      <c r="C655" s="2"/>
      <c r="D655" s="2"/>
      <c r="E655" s="14"/>
      <c r="F655" s="1"/>
      <c r="G655" s="1"/>
    </row>
    <row r="656" spans="1:7" s="5" customFormat="1" ht="15" hidden="1" customHeight="1" thickBot="1" x14ac:dyDescent="0.3">
      <c r="A656" s="3"/>
      <c r="B656" s="2" t="s">
        <v>241</v>
      </c>
      <c r="C656" s="2"/>
      <c r="D656" s="2">
        <v>400</v>
      </c>
      <c r="E656" s="14">
        <f t="shared" ref="E656" si="18">D656*C656</f>
        <v>0</v>
      </c>
      <c r="F656" s="1"/>
      <c r="G656" s="1"/>
    </row>
    <row r="657" spans="1:7" s="5" customFormat="1" ht="18" hidden="1" customHeight="1" thickBot="1" x14ac:dyDescent="0.3">
      <c r="A657" s="3"/>
      <c r="B657" s="2"/>
      <c r="C657" s="2"/>
      <c r="D657" s="2"/>
      <c r="E657" s="14"/>
      <c r="F657" s="1"/>
      <c r="G657" s="1"/>
    </row>
    <row r="658" spans="1:7" s="5" customFormat="1" ht="15.75" hidden="1" thickBot="1" x14ac:dyDescent="0.3">
      <c r="A658" s="104" t="s">
        <v>195</v>
      </c>
      <c r="B658" s="105"/>
      <c r="C658" s="105"/>
      <c r="D658" s="106"/>
      <c r="E658" s="2">
        <f>E652+E656</f>
        <v>0</v>
      </c>
      <c r="F658" s="1"/>
      <c r="G658" s="1"/>
    </row>
    <row r="659" spans="1:7" s="5" customFormat="1" ht="15.75" hidden="1" customHeight="1" x14ac:dyDescent="0.25">
      <c r="A659" s="18"/>
      <c r="B659" s="18"/>
      <c r="C659" s="18"/>
      <c r="D659" s="18"/>
      <c r="E659" s="17"/>
      <c r="F659" s="1"/>
      <c r="G659" s="1"/>
    </row>
    <row r="660" spans="1:7" s="5" customFormat="1" ht="15.75" hidden="1" customHeight="1" x14ac:dyDescent="0.25">
      <c r="A660" s="18"/>
      <c r="B660" s="18"/>
      <c r="C660" s="18"/>
      <c r="D660" s="18"/>
      <c r="E660" s="17"/>
      <c r="F660" s="1"/>
      <c r="G660" s="1"/>
    </row>
    <row r="661" spans="1:7" s="5" customFormat="1" hidden="1" x14ac:dyDescent="0.25">
      <c r="A661" s="13"/>
      <c r="B661" s="1"/>
      <c r="C661" s="1"/>
      <c r="D661" s="1"/>
      <c r="E661" s="1"/>
      <c r="F661" s="1"/>
      <c r="G661" s="1"/>
    </row>
    <row r="662" spans="1:7" s="5" customFormat="1" ht="15" hidden="1" customHeight="1" x14ac:dyDescent="0.25">
      <c r="A662" s="107" t="s">
        <v>129</v>
      </c>
      <c r="B662" s="107"/>
      <c r="C662" s="107"/>
      <c r="D662" s="107"/>
      <c r="E662" s="107"/>
      <c r="F662" s="1"/>
      <c r="G662" s="1"/>
    </row>
    <row r="663" spans="1:7" s="5" customFormat="1" hidden="1" x14ac:dyDescent="0.25">
      <c r="A663" s="13"/>
      <c r="B663" s="1">
        <v>346</v>
      </c>
      <c r="C663" s="1"/>
      <c r="D663" s="1"/>
      <c r="E663" s="1"/>
      <c r="F663" s="1"/>
      <c r="G663" s="1"/>
    </row>
    <row r="664" spans="1:7" s="5" customFormat="1" ht="29.25" hidden="1" customHeight="1" x14ac:dyDescent="0.25">
      <c r="A664" s="23" t="s">
        <v>5</v>
      </c>
      <c r="B664" s="108" t="s">
        <v>34</v>
      </c>
      <c r="C664" s="108" t="s">
        <v>9</v>
      </c>
      <c r="D664" s="108" t="s">
        <v>113</v>
      </c>
      <c r="E664" s="16" t="s">
        <v>11</v>
      </c>
      <c r="F664" s="1"/>
      <c r="G664" s="1"/>
    </row>
    <row r="665" spans="1:7" s="5" customFormat="1" ht="15.75" hidden="1" thickBot="1" x14ac:dyDescent="0.3">
      <c r="A665" s="24" t="s">
        <v>6</v>
      </c>
      <c r="B665" s="109"/>
      <c r="C665" s="109"/>
      <c r="D665" s="109"/>
      <c r="E665" s="14" t="s">
        <v>114</v>
      </c>
      <c r="F665" s="1"/>
      <c r="G665" s="1"/>
    </row>
    <row r="666" spans="1:7" s="5" customFormat="1" ht="15.75" hidden="1" thickBot="1" x14ac:dyDescent="0.3">
      <c r="A666" s="24">
        <v>1</v>
      </c>
      <c r="B666" s="14">
        <v>2</v>
      </c>
      <c r="C666" s="14">
        <v>3</v>
      </c>
      <c r="D666" s="14">
        <v>4</v>
      </c>
      <c r="E666" s="14">
        <v>5</v>
      </c>
      <c r="F666" s="1"/>
      <c r="G666" s="1"/>
    </row>
    <row r="667" spans="1:7" s="5" customFormat="1" ht="15.75" hidden="1" thickBot="1" x14ac:dyDescent="0.3">
      <c r="A667" s="24"/>
      <c r="B667" s="20" t="s">
        <v>166</v>
      </c>
      <c r="C667" s="14">
        <v>20</v>
      </c>
      <c r="D667" s="14">
        <v>250</v>
      </c>
      <c r="E667" s="14">
        <f>D667*C667</f>
        <v>5000</v>
      </c>
      <c r="F667" s="1"/>
      <c r="G667" s="1"/>
    </row>
    <row r="668" spans="1:7" s="5" customFormat="1" ht="15.75" hidden="1" thickBot="1" x14ac:dyDescent="0.3">
      <c r="A668" s="24"/>
      <c r="B668" s="20" t="s">
        <v>242</v>
      </c>
      <c r="C668" s="14">
        <v>9</v>
      </c>
      <c r="D668" s="14">
        <v>200</v>
      </c>
      <c r="E668" s="14">
        <f t="shared" ref="E668:E706" si="19">D668*C668</f>
        <v>1800</v>
      </c>
      <c r="F668" s="1"/>
      <c r="G668" s="1"/>
    </row>
    <row r="669" spans="1:7" s="5" customFormat="1" ht="15.75" hidden="1" thickBot="1" x14ac:dyDescent="0.3">
      <c r="A669" s="24"/>
      <c r="B669" s="20" t="s">
        <v>246</v>
      </c>
      <c r="C669" s="14">
        <v>12</v>
      </c>
      <c r="D669" s="14">
        <v>416.66666666600003</v>
      </c>
      <c r="E669" s="14">
        <f t="shared" si="19"/>
        <v>4999.9999999920001</v>
      </c>
      <c r="F669" s="1"/>
      <c r="G669" s="1"/>
    </row>
    <row r="670" spans="1:7" s="5" customFormat="1" ht="15.75" hidden="1" thickBot="1" x14ac:dyDescent="0.3">
      <c r="A670" s="24"/>
      <c r="B670" s="20" t="s">
        <v>346</v>
      </c>
      <c r="C670" s="14">
        <v>4</v>
      </c>
      <c r="D670" s="14">
        <v>750</v>
      </c>
      <c r="E670" s="14">
        <f t="shared" si="19"/>
        <v>3000</v>
      </c>
      <c r="F670" s="1"/>
      <c r="G670" s="1"/>
    </row>
    <row r="671" spans="1:7" s="5" customFormat="1" ht="13.5" hidden="1" customHeight="1" thickBot="1" x14ac:dyDescent="0.3">
      <c r="A671" s="24"/>
      <c r="B671" s="20" t="s">
        <v>277</v>
      </c>
      <c r="C671" s="14">
        <v>15</v>
      </c>
      <c r="D671" s="14">
        <v>126.666666666</v>
      </c>
      <c r="E671" s="14">
        <f t="shared" si="19"/>
        <v>1899.9999999899999</v>
      </c>
      <c r="F671" s="1"/>
      <c r="G671" s="1"/>
    </row>
    <row r="672" spans="1:7" s="5" customFormat="1" ht="15.75" hidden="1" thickBot="1" x14ac:dyDescent="0.3">
      <c r="A672" s="24"/>
      <c r="B672" s="20" t="s">
        <v>243</v>
      </c>
      <c r="C672" s="14"/>
      <c r="D672" s="14"/>
      <c r="E672" s="14">
        <f t="shared" si="19"/>
        <v>0</v>
      </c>
      <c r="F672" s="1"/>
      <c r="G672" s="1"/>
    </row>
    <row r="673" spans="1:7" s="5" customFormat="1" ht="15.75" hidden="1" thickBot="1" x14ac:dyDescent="0.3">
      <c r="A673" s="24"/>
      <c r="B673" s="20" t="s">
        <v>171</v>
      </c>
      <c r="C673" s="14"/>
      <c r="D673" s="14"/>
      <c r="E673" s="14">
        <f t="shared" si="19"/>
        <v>0</v>
      </c>
      <c r="F673" s="1"/>
      <c r="G673" s="1"/>
    </row>
    <row r="674" spans="1:7" s="5" customFormat="1" ht="15.75" hidden="1" thickBot="1" x14ac:dyDescent="0.3">
      <c r="A674" s="24"/>
      <c r="B674" s="20" t="s">
        <v>170</v>
      </c>
      <c r="C674" s="14"/>
      <c r="D674" s="14"/>
      <c r="E674" s="14">
        <f t="shared" si="19"/>
        <v>0</v>
      </c>
      <c r="F674" s="1"/>
      <c r="G674" s="1"/>
    </row>
    <row r="675" spans="1:7" s="5" customFormat="1" ht="16.5" hidden="1" customHeight="1" thickBot="1" x14ac:dyDescent="0.3">
      <c r="A675" s="24"/>
      <c r="B675" s="20" t="s">
        <v>244</v>
      </c>
      <c r="C675" s="14"/>
      <c r="D675" s="14"/>
      <c r="E675" s="14">
        <f t="shared" si="19"/>
        <v>0</v>
      </c>
      <c r="F675" s="1"/>
      <c r="G675" s="1"/>
    </row>
    <row r="676" spans="1:7" s="5" customFormat="1" ht="14.25" hidden="1" customHeight="1" thickBot="1" x14ac:dyDescent="0.3">
      <c r="A676" s="24"/>
      <c r="B676" s="20" t="s">
        <v>245</v>
      </c>
      <c r="C676" s="14"/>
      <c r="D676" s="14"/>
      <c r="E676" s="14">
        <f t="shared" si="19"/>
        <v>0</v>
      </c>
      <c r="F676" s="1"/>
      <c r="G676" s="1"/>
    </row>
    <row r="677" spans="1:7" s="5" customFormat="1" ht="15" hidden="1" customHeight="1" thickBot="1" x14ac:dyDescent="0.3">
      <c r="A677" s="24"/>
      <c r="B677" s="20" t="s">
        <v>246</v>
      </c>
      <c r="C677" s="14"/>
      <c r="D677" s="14"/>
      <c r="E677" s="14">
        <f t="shared" si="19"/>
        <v>0</v>
      </c>
      <c r="F677" s="1"/>
      <c r="G677" s="1"/>
    </row>
    <row r="678" spans="1:7" s="5" customFormat="1" ht="15.75" hidden="1" customHeight="1" thickBot="1" x14ac:dyDescent="0.3">
      <c r="A678" s="24"/>
      <c r="B678" s="20" t="s">
        <v>169</v>
      </c>
      <c r="C678" s="14"/>
      <c r="D678" s="14"/>
      <c r="E678" s="14">
        <f t="shared" si="19"/>
        <v>0</v>
      </c>
      <c r="F678" s="1"/>
      <c r="G678" s="1"/>
    </row>
    <row r="679" spans="1:7" s="5" customFormat="1" ht="17.25" hidden="1" customHeight="1" thickBot="1" x14ac:dyDescent="0.3">
      <c r="A679" s="24"/>
      <c r="B679" s="20" t="s">
        <v>184</v>
      </c>
      <c r="C679" s="14"/>
      <c r="D679" s="14"/>
      <c r="E679" s="14">
        <f t="shared" si="19"/>
        <v>0</v>
      </c>
      <c r="F679" s="1"/>
      <c r="G679" s="1"/>
    </row>
    <row r="680" spans="1:7" s="5" customFormat="1" ht="17.25" hidden="1" customHeight="1" thickBot="1" x14ac:dyDescent="0.3">
      <c r="A680" s="24"/>
      <c r="B680" s="20" t="s">
        <v>173</v>
      </c>
      <c r="C680" s="14"/>
      <c r="D680" s="14"/>
      <c r="E680" s="14">
        <f t="shared" si="19"/>
        <v>0</v>
      </c>
      <c r="F680" s="1"/>
      <c r="G680" s="1"/>
    </row>
    <row r="681" spans="1:7" s="5" customFormat="1" ht="18" hidden="1" customHeight="1" thickBot="1" x14ac:dyDescent="0.3">
      <c r="A681" s="24"/>
      <c r="B681" s="20" t="s">
        <v>247</v>
      </c>
      <c r="C681" s="14"/>
      <c r="D681" s="14"/>
      <c r="E681" s="14">
        <f t="shared" si="19"/>
        <v>0</v>
      </c>
      <c r="F681" s="1"/>
      <c r="G681" s="1"/>
    </row>
    <row r="682" spans="1:7" s="5" customFormat="1" ht="17.25" hidden="1" customHeight="1" thickBot="1" x14ac:dyDescent="0.3">
      <c r="A682" s="24"/>
      <c r="B682" s="20" t="s">
        <v>248</v>
      </c>
      <c r="C682" s="14"/>
      <c r="D682" s="14"/>
      <c r="E682" s="14">
        <f t="shared" si="19"/>
        <v>0</v>
      </c>
      <c r="F682" s="1"/>
      <c r="G682" s="1"/>
    </row>
    <row r="683" spans="1:7" s="5" customFormat="1" ht="18" hidden="1" customHeight="1" thickBot="1" x14ac:dyDescent="0.3">
      <c r="A683" s="24"/>
      <c r="B683" s="20" t="s">
        <v>249</v>
      </c>
      <c r="C683" s="14"/>
      <c r="D683" s="14"/>
      <c r="E683" s="14">
        <f t="shared" si="19"/>
        <v>0</v>
      </c>
      <c r="F683" s="1"/>
      <c r="G683" s="1"/>
    </row>
    <row r="684" spans="1:7" s="5" customFormat="1" ht="16.5" hidden="1" customHeight="1" thickBot="1" x14ac:dyDescent="0.3">
      <c r="A684" s="24"/>
      <c r="B684" s="20" t="s">
        <v>250</v>
      </c>
      <c r="C684" s="14"/>
      <c r="D684" s="14"/>
      <c r="E684" s="14">
        <f t="shared" si="19"/>
        <v>0</v>
      </c>
      <c r="F684" s="1"/>
      <c r="G684" s="1"/>
    </row>
    <row r="685" spans="1:7" s="5" customFormat="1" ht="18.75" hidden="1" customHeight="1" thickBot="1" x14ac:dyDescent="0.3">
      <c r="A685" s="24"/>
      <c r="B685" s="20" t="s">
        <v>251</v>
      </c>
      <c r="C685" s="14"/>
      <c r="D685" s="14"/>
      <c r="E685" s="14">
        <f t="shared" si="19"/>
        <v>0</v>
      </c>
      <c r="F685" s="1"/>
      <c r="G685" s="1"/>
    </row>
    <row r="686" spans="1:7" s="5" customFormat="1" ht="19.5" hidden="1" customHeight="1" thickBot="1" x14ac:dyDescent="0.3">
      <c r="A686" s="24"/>
      <c r="B686" s="20" t="s">
        <v>252</v>
      </c>
      <c r="C686" s="14"/>
      <c r="D686" s="14"/>
      <c r="E686" s="14">
        <f t="shared" si="19"/>
        <v>0</v>
      </c>
      <c r="F686" s="1"/>
      <c r="G686" s="1"/>
    </row>
    <row r="687" spans="1:7" s="5" customFormat="1" ht="20.25" hidden="1" customHeight="1" thickBot="1" x14ac:dyDescent="0.3">
      <c r="A687" s="24"/>
      <c r="B687" s="20" t="s">
        <v>253</v>
      </c>
      <c r="C687" s="14"/>
      <c r="D687" s="14"/>
      <c r="E687" s="14">
        <f t="shared" si="19"/>
        <v>0</v>
      </c>
      <c r="F687" s="1"/>
      <c r="G687" s="1"/>
    </row>
    <row r="688" spans="1:7" s="5" customFormat="1" ht="20.25" hidden="1" customHeight="1" thickBot="1" x14ac:dyDescent="0.3">
      <c r="A688" s="24"/>
      <c r="B688" s="20" t="s">
        <v>254</v>
      </c>
      <c r="C688" s="14"/>
      <c r="D688" s="14"/>
      <c r="E688" s="14">
        <f t="shared" si="19"/>
        <v>0</v>
      </c>
      <c r="F688" s="1"/>
      <c r="G688" s="1"/>
    </row>
    <row r="689" spans="1:7" s="5" customFormat="1" ht="17.25" hidden="1" customHeight="1" thickBot="1" x14ac:dyDescent="0.3">
      <c r="A689" s="24"/>
      <c r="B689" s="20" t="s">
        <v>172</v>
      </c>
      <c r="C689" s="14"/>
      <c r="D689" s="14"/>
      <c r="E689" s="14">
        <f t="shared" si="19"/>
        <v>0</v>
      </c>
      <c r="F689" s="1"/>
      <c r="G689" s="1"/>
    </row>
    <row r="690" spans="1:7" s="5" customFormat="1" ht="20.25" hidden="1" customHeight="1" thickBot="1" x14ac:dyDescent="0.3">
      <c r="A690" s="24"/>
      <c r="B690" s="20" t="s">
        <v>167</v>
      </c>
      <c r="C690" s="14"/>
      <c r="D690" s="14"/>
      <c r="E690" s="14">
        <f t="shared" si="19"/>
        <v>0</v>
      </c>
      <c r="F690" s="1"/>
      <c r="G690" s="1"/>
    </row>
    <row r="691" spans="1:7" s="5" customFormat="1" ht="16.5" hidden="1" customHeight="1" thickBot="1" x14ac:dyDescent="0.3">
      <c r="A691" s="24"/>
      <c r="B691" s="20" t="s">
        <v>255</v>
      </c>
      <c r="C691" s="14"/>
      <c r="D691" s="14"/>
      <c r="E691" s="14">
        <f t="shared" si="19"/>
        <v>0</v>
      </c>
      <c r="F691" s="1"/>
      <c r="G691" s="1"/>
    </row>
    <row r="692" spans="1:7" s="5" customFormat="1" ht="16.5" hidden="1" customHeight="1" thickBot="1" x14ac:dyDescent="0.3">
      <c r="A692" s="3"/>
      <c r="B692" s="20" t="s">
        <v>174</v>
      </c>
      <c r="C692" s="14"/>
      <c r="D692" s="14"/>
      <c r="E692" s="14">
        <f t="shared" si="19"/>
        <v>0</v>
      </c>
      <c r="F692" s="1"/>
      <c r="G692" s="1"/>
    </row>
    <row r="693" spans="1:7" s="5" customFormat="1" ht="19.5" hidden="1" customHeight="1" thickBot="1" x14ac:dyDescent="0.3">
      <c r="A693" s="3"/>
      <c r="B693" s="20" t="s">
        <v>168</v>
      </c>
      <c r="C693" s="14"/>
      <c r="D693" s="14"/>
      <c r="E693" s="14">
        <f t="shared" si="19"/>
        <v>0</v>
      </c>
      <c r="F693" s="1"/>
      <c r="G693" s="1"/>
    </row>
    <row r="694" spans="1:7" s="5" customFormat="1" ht="17.25" hidden="1" customHeight="1" thickBot="1" x14ac:dyDescent="0.3">
      <c r="A694" s="3"/>
      <c r="B694" s="20" t="s">
        <v>256</v>
      </c>
      <c r="C694" s="14"/>
      <c r="D694" s="14"/>
      <c r="E694" s="14">
        <f t="shared" si="19"/>
        <v>0</v>
      </c>
      <c r="F694" s="1"/>
      <c r="G694" s="1"/>
    </row>
    <row r="695" spans="1:7" s="5" customFormat="1" ht="16.5" hidden="1" customHeight="1" thickBot="1" x14ac:dyDescent="0.3">
      <c r="A695" s="3"/>
      <c r="B695" s="2" t="s">
        <v>257</v>
      </c>
      <c r="C695" s="14"/>
      <c r="D695" s="14"/>
      <c r="E695" s="14">
        <f t="shared" si="19"/>
        <v>0</v>
      </c>
      <c r="F695" s="1"/>
      <c r="G695" s="1"/>
    </row>
    <row r="696" spans="1:7" s="5" customFormat="1" ht="16.5" hidden="1" customHeight="1" thickBot="1" x14ac:dyDescent="0.3">
      <c r="A696" s="3"/>
      <c r="B696" s="2" t="s">
        <v>258</v>
      </c>
      <c r="C696" s="14"/>
      <c r="D696" s="14"/>
      <c r="E696" s="14">
        <f t="shared" si="19"/>
        <v>0</v>
      </c>
      <c r="F696" s="1"/>
      <c r="G696" s="1"/>
    </row>
    <row r="697" spans="1:7" s="5" customFormat="1" ht="18.75" hidden="1" customHeight="1" thickBot="1" x14ac:dyDescent="0.3">
      <c r="A697" s="3"/>
      <c r="B697" s="2" t="s">
        <v>259</v>
      </c>
      <c r="C697" s="14"/>
      <c r="D697" s="14"/>
      <c r="E697" s="14">
        <f t="shared" si="19"/>
        <v>0</v>
      </c>
      <c r="F697" s="1"/>
      <c r="G697" s="1"/>
    </row>
    <row r="698" spans="1:7" s="5" customFormat="1" ht="21" hidden="1" customHeight="1" thickBot="1" x14ac:dyDescent="0.3">
      <c r="A698" s="3"/>
      <c r="B698" s="2" t="s">
        <v>260</v>
      </c>
      <c r="C698" s="14"/>
      <c r="D698" s="14"/>
      <c r="E698" s="14">
        <f t="shared" si="19"/>
        <v>0</v>
      </c>
      <c r="F698" s="1"/>
      <c r="G698" s="1"/>
    </row>
    <row r="699" spans="1:7" s="5" customFormat="1" ht="20.25" hidden="1" customHeight="1" thickBot="1" x14ac:dyDescent="0.3">
      <c r="A699" s="3"/>
      <c r="B699" s="2" t="s">
        <v>261</v>
      </c>
      <c r="C699" s="14"/>
      <c r="D699" s="14"/>
      <c r="E699" s="14">
        <f t="shared" si="19"/>
        <v>0</v>
      </c>
      <c r="F699" s="1"/>
      <c r="G699" s="1"/>
    </row>
    <row r="700" spans="1:7" s="5" customFormat="1" ht="18.75" hidden="1" customHeight="1" thickBot="1" x14ac:dyDescent="0.3">
      <c r="A700" s="3"/>
      <c r="B700" s="2" t="s">
        <v>262</v>
      </c>
      <c r="C700" s="14"/>
      <c r="D700" s="14"/>
      <c r="E700" s="14">
        <f t="shared" si="19"/>
        <v>0</v>
      </c>
      <c r="F700" s="1"/>
      <c r="G700" s="1"/>
    </row>
    <row r="701" spans="1:7" s="5" customFormat="1" ht="15.75" hidden="1" customHeight="1" thickBot="1" x14ac:dyDescent="0.3">
      <c r="A701" s="3"/>
      <c r="B701" s="2" t="s">
        <v>263</v>
      </c>
      <c r="C701" s="14"/>
      <c r="D701" s="14"/>
      <c r="E701" s="14">
        <f t="shared" si="19"/>
        <v>0</v>
      </c>
      <c r="F701" s="1"/>
      <c r="G701" s="1"/>
    </row>
    <row r="702" spans="1:7" s="5" customFormat="1" ht="15.75" hidden="1" customHeight="1" thickBot="1" x14ac:dyDescent="0.3">
      <c r="A702" s="3"/>
      <c r="B702" s="2" t="s">
        <v>264</v>
      </c>
      <c r="C702" s="14"/>
      <c r="D702" s="14"/>
      <c r="E702" s="14">
        <f t="shared" si="19"/>
        <v>0</v>
      </c>
      <c r="F702" s="1"/>
      <c r="G702" s="1"/>
    </row>
    <row r="703" spans="1:7" s="5" customFormat="1" ht="18" hidden="1" customHeight="1" thickBot="1" x14ac:dyDescent="0.3">
      <c r="A703" s="3"/>
      <c r="B703" s="2" t="s">
        <v>239</v>
      </c>
      <c r="C703" s="14"/>
      <c r="D703" s="14"/>
      <c r="E703" s="14">
        <f t="shared" si="19"/>
        <v>0</v>
      </c>
      <c r="F703" s="1"/>
      <c r="G703" s="1"/>
    </row>
    <row r="704" spans="1:7" s="5" customFormat="1" ht="18.75" hidden="1" customHeight="1" thickBot="1" x14ac:dyDescent="0.3">
      <c r="A704" s="3"/>
      <c r="B704" s="2" t="s">
        <v>175</v>
      </c>
      <c r="C704" s="14"/>
      <c r="D704" s="14"/>
      <c r="E704" s="14">
        <f>D704*C704</f>
        <v>0</v>
      </c>
      <c r="F704" s="1"/>
      <c r="G704" s="1"/>
    </row>
    <row r="705" spans="1:7" s="5" customFormat="1" ht="18.75" hidden="1" customHeight="1" thickBot="1" x14ac:dyDescent="0.3">
      <c r="A705" s="3"/>
      <c r="B705" s="2" t="s">
        <v>265</v>
      </c>
      <c r="C705" s="14"/>
      <c r="D705" s="14"/>
      <c r="E705" s="14">
        <f t="shared" ref="E705" si="20">D705*C705</f>
        <v>0</v>
      </c>
      <c r="F705" s="1"/>
      <c r="G705" s="1"/>
    </row>
    <row r="706" spans="1:7" s="5" customFormat="1" ht="14.25" hidden="1" customHeight="1" thickBot="1" x14ac:dyDescent="0.3">
      <c r="A706" s="3"/>
      <c r="B706" s="2" t="s">
        <v>266</v>
      </c>
      <c r="C706" s="14"/>
      <c r="D706" s="14"/>
      <c r="E706" s="14">
        <f t="shared" si="19"/>
        <v>0</v>
      </c>
      <c r="F706" s="1"/>
      <c r="G706" s="1"/>
    </row>
    <row r="707" spans="1:7" s="5" customFormat="1" ht="15.75" hidden="1" thickBot="1" x14ac:dyDescent="0.3">
      <c r="A707" s="24"/>
      <c r="B707" s="20" t="s">
        <v>267</v>
      </c>
      <c r="C707" s="14"/>
      <c r="D707" s="14"/>
      <c r="E707" s="14">
        <f>D707*C707</f>
        <v>0</v>
      </c>
      <c r="F707" s="1"/>
      <c r="G707" s="1"/>
    </row>
    <row r="708" spans="1:7" s="5" customFormat="1" ht="15.75" hidden="1" thickBot="1" x14ac:dyDescent="0.3">
      <c r="A708" s="24"/>
      <c r="B708" s="20" t="s">
        <v>268</v>
      </c>
      <c r="C708" s="14"/>
      <c r="D708" s="14"/>
      <c r="E708" s="14">
        <f t="shared" ref="E708:E776" si="21">D708*C708</f>
        <v>0</v>
      </c>
      <c r="F708" s="1"/>
      <c r="G708" s="1"/>
    </row>
    <row r="709" spans="1:7" s="5" customFormat="1" ht="15.75" hidden="1" thickBot="1" x14ac:dyDescent="0.3">
      <c r="A709" s="24"/>
      <c r="B709" s="20" t="s">
        <v>269</v>
      </c>
      <c r="C709" s="14"/>
      <c r="D709" s="14"/>
      <c r="E709" s="14">
        <f t="shared" si="21"/>
        <v>0</v>
      </c>
      <c r="F709" s="1"/>
      <c r="G709" s="1"/>
    </row>
    <row r="710" spans="1:7" s="5" customFormat="1" ht="15.75" hidden="1" thickBot="1" x14ac:dyDescent="0.3">
      <c r="A710" s="24"/>
      <c r="B710" s="20" t="s">
        <v>270</v>
      </c>
      <c r="C710" s="14"/>
      <c r="D710" s="14"/>
      <c r="E710" s="14">
        <f t="shared" si="21"/>
        <v>0</v>
      </c>
      <c r="F710" s="1"/>
      <c r="G710" s="1"/>
    </row>
    <row r="711" spans="1:7" s="5" customFormat="1" ht="15.75" hidden="1" thickBot="1" x14ac:dyDescent="0.3">
      <c r="A711" s="24"/>
      <c r="B711" s="20" t="s">
        <v>271</v>
      </c>
      <c r="C711" s="14"/>
      <c r="D711" s="14"/>
      <c r="E711" s="14">
        <f t="shared" si="21"/>
        <v>0</v>
      </c>
      <c r="F711" s="1"/>
      <c r="G711" s="1"/>
    </row>
    <row r="712" spans="1:7" s="5" customFormat="1" ht="15.75" hidden="1" thickBot="1" x14ac:dyDescent="0.3">
      <c r="A712" s="24"/>
      <c r="B712" s="20" t="s">
        <v>272</v>
      </c>
      <c r="C712" s="14"/>
      <c r="D712" s="14"/>
      <c r="E712" s="14">
        <f t="shared" si="21"/>
        <v>0</v>
      </c>
      <c r="F712" s="1"/>
      <c r="G712" s="1"/>
    </row>
    <row r="713" spans="1:7" s="5" customFormat="1" ht="15.75" hidden="1" thickBot="1" x14ac:dyDescent="0.3">
      <c r="A713" s="24"/>
      <c r="B713" s="20" t="s">
        <v>273</v>
      </c>
      <c r="C713" s="14"/>
      <c r="D713" s="14"/>
      <c r="E713" s="14">
        <f t="shared" si="21"/>
        <v>0</v>
      </c>
      <c r="F713" s="1"/>
      <c r="G713" s="1"/>
    </row>
    <row r="714" spans="1:7" s="5" customFormat="1" ht="15.75" hidden="1" thickBot="1" x14ac:dyDescent="0.3">
      <c r="A714" s="24"/>
      <c r="B714" s="20" t="s">
        <v>176</v>
      </c>
      <c r="C714" s="14"/>
      <c r="D714" s="14"/>
      <c r="E714" s="14">
        <f t="shared" si="21"/>
        <v>0</v>
      </c>
      <c r="F714" s="1"/>
      <c r="G714" s="1"/>
    </row>
    <row r="715" spans="1:7" s="5" customFormat="1" ht="16.5" hidden="1" customHeight="1" thickBot="1" x14ac:dyDescent="0.3">
      <c r="A715" s="24"/>
      <c r="B715" s="20" t="s">
        <v>274</v>
      </c>
      <c r="C715" s="14"/>
      <c r="D715" s="14"/>
      <c r="E715" s="14">
        <f t="shared" si="21"/>
        <v>0</v>
      </c>
      <c r="F715" s="1"/>
      <c r="G715" s="1"/>
    </row>
    <row r="716" spans="1:7" s="5" customFormat="1" ht="14.25" hidden="1" customHeight="1" thickBot="1" x14ac:dyDescent="0.3">
      <c r="A716" s="24"/>
      <c r="B716" s="20" t="s">
        <v>275</v>
      </c>
      <c r="C716" s="14"/>
      <c r="D716" s="14"/>
      <c r="E716" s="14">
        <f t="shared" si="21"/>
        <v>0</v>
      </c>
      <c r="F716" s="1"/>
      <c r="G716" s="1"/>
    </row>
    <row r="717" spans="1:7" s="5" customFormat="1" ht="15" hidden="1" customHeight="1" thickBot="1" x14ac:dyDescent="0.3">
      <c r="A717" s="24"/>
      <c r="B717" s="20" t="s">
        <v>276</v>
      </c>
      <c r="C717" s="14"/>
      <c r="D717" s="14"/>
      <c r="E717" s="14">
        <f t="shared" si="21"/>
        <v>0</v>
      </c>
      <c r="F717" s="1"/>
      <c r="G717" s="1"/>
    </row>
    <row r="718" spans="1:7" s="5" customFormat="1" ht="15.75" hidden="1" customHeight="1" thickBot="1" x14ac:dyDescent="0.3">
      <c r="A718" s="24"/>
      <c r="B718" s="20" t="s">
        <v>277</v>
      </c>
      <c r="C718" s="14"/>
      <c r="D718" s="14"/>
      <c r="E718" s="14">
        <f t="shared" si="21"/>
        <v>0</v>
      </c>
      <c r="F718" s="1"/>
      <c r="G718" s="1"/>
    </row>
    <row r="719" spans="1:7" s="5" customFormat="1" ht="17.25" hidden="1" customHeight="1" thickBot="1" x14ac:dyDescent="0.3">
      <c r="A719" s="24"/>
      <c r="B719" s="20" t="s">
        <v>278</v>
      </c>
      <c r="C719" s="14"/>
      <c r="D719" s="14"/>
      <c r="E719" s="14">
        <f t="shared" si="21"/>
        <v>0</v>
      </c>
      <c r="F719" s="1"/>
      <c r="G719" s="1"/>
    </row>
    <row r="720" spans="1:7" s="5" customFormat="1" ht="17.25" hidden="1" customHeight="1" thickBot="1" x14ac:dyDescent="0.3">
      <c r="A720" s="24"/>
      <c r="B720" s="20" t="s">
        <v>177</v>
      </c>
      <c r="C720" s="14"/>
      <c r="D720" s="14"/>
      <c r="E720" s="14">
        <f t="shared" si="21"/>
        <v>0</v>
      </c>
      <c r="F720" s="1"/>
      <c r="G720" s="1"/>
    </row>
    <row r="721" spans="1:7" s="5" customFormat="1" ht="18" hidden="1" customHeight="1" thickBot="1" x14ac:dyDescent="0.3">
      <c r="A721" s="24"/>
      <c r="B721" s="20" t="s">
        <v>279</v>
      </c>
      <c r="C721" s="14"/>
      <c r="D721" s="14"/>
      <c r="E721" s="14">
        <f t="shared" si="21"/>
        <v>0</v>
      </c>
      <c r="F721" s="1"/>
      <c r="G721" s="1"/>
    </row>
    <row r="722" spans="1:7" s="5" customFormat="1" ht="17.25" hidden="1" customHeight="1" thickBot="1" x14ac:dyDescent="0.3">
      <c r="A722" s="24"/>
      <c r="B722" s="20" t="s">
        <v>178</v>
      </c>
      <c r="C722" s="14"/>
      <c r="D722" s="14"/>
      <c r="E722" s="14">
        <f t="shared" si="21"/>
        <v>0</v>
      </c>
      <c r="F722" s="1"/>
      <c r="G722" s="1"/>
    </row>
    <row r="723" spans="1:7" s="5" customFormat="1" ht="18" hidden="1" customHeight="1" thickBot="1" x14ac:dyDescent="0.3">
      <c r="A723" s="24"/>
      <c r="B723" s="20" t="s">
        <v>280</v>
      </c>
      <c r="C723" s="14"/>
      <c r="D723" s="14"/>
      <c r="E723" s="14">
        <f t="shared" si="21"/>
        <v>0</v>
      </c>
      <c r="F723" s="1"/>
      <c r="G723" s="1"/>
    </row>
    <row r="724" spans="1:7" s="5" customFormat="1" ht="16.5" hidden="1" customHeight="1" thickBot="1" x14ac:dyDescent="0.3">
      <c r="A724" s="24"/>
      <c r="B724" s="20" t="s">
        <v>281</v>
      </c>
      <c r="C724" s="14"/>
      <c r="D724" s="14"/>
      <c r="E724" s="14">
        <f t="shared" si="21"/>
        <v>0</v>
      </c>
      <c r="F724" s="1"/>
      <c r="G724" s="1"/>
    </row>
    <row r="725" spans="1:7" s="5" customFormat="1" ht="18.75" hidden="1" customHeight="1" thickBot="1" x14ac:dyDescent="0.3">
      <c r="A725" s="24"/>
      <c r="B725" s="20" t="s">
        <v>282</v>
      </c>
      <c r="C725" s="14"/>
      <c r="D725" s="14"/>
      <c r="E725" s="14">
        <f t="shared" si="21"/>
        <v>0</v>
      </c>
      <c r="F725" s="1"/>
      <c r="G725" s="1"/>
    </row>
    <row r="726" spans="1:7" s="5" customFormat="1" ht="0.75" hidden="1" customHeight="1" thickBot="1" x14ac:dyDescent="0.3">
      <c r="A726" s="24"/>
      <c r="B726" s="20" t="s">
        <v>283</v>
      </c>
      <c r="C726" s="14"/>
      <c r="D726" s="14"/>
      <c r="E726" s="14">
        <f t="shared" si="21"/>
        <v>0</v>
      </c>
      <c r="F726" s="1"/>
      <c r="G726" s="1"/>
    </row>
    <row r="727" spans="1:7" s="5" customFormat="1" ht="20.25" hidden="1" customHeight="1" thickBot="1" x14ac:dyDescent="0.3">
      <c r="A727" s="24"/>
      <c r="B727" s="20" t="s">
        <v>284</v>
      </c>
      <c r="C727" s="14"/>
      <c r="D727" s="14"/>
      <c r="E727" s="14">
        <f t="shared" si="21"/>
        <v>0</v>
      </c>
      <c r="F727" s="1"/>
      <c r="G727" s="1"/>
    </row>
    <row r="728" spans="1:7" s="5" customFormat="1" ht="20.25" hidden="1" customHeight="1" thickBot="1" x14ac:dyDescent="0.3">
      <c r="A728" s="24"/>
      <c r="B728" s="20" t="s">
        <v>180</v>
      </c>
      <c r="C728" s="14"/>
      <c r="D728" s="14"/>
      <c r="E728" s="14">
        <f t="shared" si="21"/>
        <v>0</v>
      </c>
      <c r="F728" s="1"/>
      <c r="G728" s="1"/>
    </row>
    <row r="729" spans="1:7" s="5" customFormat="1" ht="17.25" hidden="1" customHeight="1" thickBot="1" x14ac:dyDescent="0.3">
      <c r="A729" s="24"/>
      <c r="B729" s="20" t="s">
        <v>285</v>
      </c>
      <c r="C729" s="14"/>
      <c r="D729" s="14"/>
      <c r="E729" s="14">
        <f t="shared" si="21"/>
        <v>0</v>
      </c>
      <c r="F729" s="1"/>
      <c r="G729" s="1"/>
    </row>
    <row r="730" spans="1:7" s="5" customFormat="1" ht="20.25" hidden="1" customHeight="1" thickBot="1" x14ac:dyDescent="0.3">
      <c r="A730" s="24"/>
      <c r="B730" s="20" t="s">
        <v>286</v>
      </c>
      <c r="C730" s="14"/>
      <c r="D730" s="14"/>
      <c r="E730" s="14">
        <f t="shared" si="21"/>
        <v>0</v>
      </c>
      <c r="F730" s="1"/>
      <c r="G730" s="1"/>
    </row>
    <row r="731" spans="1:7" s="5" customFormat="1" ht="20.25" hidden="1" customHeight="1" thickBot="1" x14ac:dyDescent="0.3">
      <c r="A731" s="24"/>
      <c r="B731" s="20" t="s">
        <v>287</v>
      </c>
      <c r="C731" s="14"/>
      <c r="D731" s="14"/>
      <c r="E731" s="14">
        <f t="shared" si="21"/>
        <v>0</v>
      </c>
      <c r="F731" s="1"/>
      <c r="G731" s="1"/>
    </row>
    <row r="732" spans="1:7" s="5" customFormat="1" ht="16.5" hidden="1" customHeight="1" thickBot="1" x14ac:dyDescent="0.3">
      <c r="A732" s="24"/>
      <c r="B732" s="20" t="s">
        <v>182</v>
      </c>
      <c r="C732" s="14"/>
      <c r="D732" s="14"/>
      <c r="E732" s="14">
        <f t="shared" si="21"/>
        <v>0</v>
      </c>
      <c r="F732" s="1"/>
      <c r="G732" s="1"/>
    </row>
    <row r="733" spans="1:7" s="5" customFormat="1" ht="16.5" hidden="1" customHeight="1" thickBot="1" x14ac:dyDescent="0.3">
      <c r="A733" s="24"/>
      <c r="B733" s="20" t="s">
        <v>288</v>
      </c>
      <c r="C733" s="14"/>
      <c r="D733" s="14"/>
      <c r="E733" s="14">
        <f t="shared" si="21"/>
        <v>0</v>
      </c>
      <c r="F733" s="1"/>
      <c r="G733" s="1"/>
    </row>
    <row r="734" spans="1:7" s="5" customFormat="1" ht="16.5" hidden="1" customHeight="1" thickBot="1" x14ac:dyDescent="0.3">
      <c r="A734" s="24"/>
      <c r="B734" s="20" t="s">
        <v>289</v>
      </c>
      <c r="C734" s="14"/>
      <c r="D734" s="14"/>
      <c r="E734" s="14">
        <f t="shared" si="21"/>
        <v>0</v>
      </c>
      <c r="F734" s="1"/>
      <c r="G734" s="1"/>
    </row>
    <row r="735" spans="1:7" s="5" customFormat="1" ht="16.5" hidden="1" customHeight="1" thickBot="1" x14ac:dyDescent="0.3">
      <c r="A735" s="24"/>
      <c r="B735" s="20" t="s">
        <v>290</v>
      </c>
      <c r="C735" s="14"/>
      <c r="D735" s="14"/>
      <c r="E735" s="14">
        <f t="shared" si="21"/>
        <v>0</v>
      </c>
      <c r="F735" s="1"/>
      <c r="G735" s="1"/>
    </row>
    <row r="736" spans="1:7" s="5" customFormat="1" ht="16.5" hidden="1" customHeight="1" thickBot="1" x14ac:dyDescent="0.3">
      <c r="A736" s="24"/>
      <c r="B736" s="20" t="s">
        <v>291</v>
      </c>
      <c r="C736" s="14"/>
      <c r="D736" s="14"/>
      <c r="E736" s="14">
        <f t="shared" si="21"/>
        <v>0</v>
      </c>
      <c r="F736" s="1"/>
      <c r="G736" s="1"/>
    </row>
    <row r="737" spans="1:7" s="5" customFormat="1" ht="16.5" hidden="1" customHeight="1" thickBot="1" x14ac:dyDescent="0.3">
      <c r="A737" s="24"/>
      <c r="B737" s="20" t="s">
        <v>292</v>
      </c>
      <c r="C737" s="14"/>
      <c r="D737" s="14"/>
      <c r="E737" s="14">
        <f t="shared" si="21"/>
        <v>0</v>
      </c>
      <c r="F737" s="1"/>
      <c r="G737" s="1"/>
    </row>
    <row r="738" spans="1:7" s="5" customFormat="1" ht="16.5" hidden="1" customHeight="1" thickBot="1" x14ac:dyDescent="0.3">
      <c r="A738" s="24"/>
      <c r="B738" s="20" t="s">
        <v>293</v>
      </c>
      <c r="C738" s="14"/>
      <c r="D738" s="14"/>
      <c r="E738" s="14">
        <f t="shared" si="21"/>
        <v>0</v>
      </c>
      <c r="F738" s="1"/>
      <c r="G738" s="1"/>
    </row>
    <row r="739" spans="1:7" s="5" customFormat="1" ht="16.5" hidden="1" customHeight="1" thickBot="1" x14ac:dyDescent="0.3">
      <c r="A739" s="24"/>
      <c r="B739" s="20" t="s">
        <v>294</v>
      </c>
      <c r="C739" s="14"/>
      <c r="D739" s="14"/>
      <c r="E739" s="14">
        <f t="shared" si="21"/>
        <v>0</v>
      </c>
      <c r="F739" s="1"/>
      <c r="G739" s="1"/>
    </row>
    <row r="740" spans="1:7" s="5" customFormat="1" ht="16.5" hidden="1" customHeight="1" thickBot="1" x14ac:dyDescent="0.3">
      <c r="A740" s="24"/>
      <c r="B740" s="20" t="s">
        <v>295</v>
      </c>
      <c r="C740" s="14"/>
      <c r="D740" s="14"/>
      <c r="E740" s="14">
        <f t="shared" si="21"/>
        <v>0</v>
      </c>
      <c r="F740" s="1"/>
      <c r="G740" s="1"/>
    </row>
    <row r="741" spans="1:7" s="5" customFormat="1" ht="16.5" hidden="1" customHeight="1" thickBot="1" x14ac:dyDescent="0.3">
      <c r="A741" s="24"/>
      <c r="B741" s="20" t="s">
        <v>296</v>
      </c>
      <c r="C741" s="14"/>
      <c r="D741" s="14"/>
      <c r="E741" s="14">
        <f t="shared" si="21"/>
        <v>0</v>
      </c>
      <c r="F741" s="1"/>
      <c r="G741" s="1"/>
    </row>
    <row r="742" spans="1:7" s="5" customFormat="1" ht="16.5" hidden="1" customHeight="1" thickBot="1" x14ac:dyDescent="0.3">
      <c r="A742" s="24"/>
      <c r="B742" s="20" t="s">
        <v>297</v>
      </c>
      <c r="C742" s="14"/>
      <c r="D742" s="14"/>
      <c r="E742" s="14">
        <f t="shared" si="21"/>
        <v>0</v>
      </c>
      <c r="F742" s="1"/>
      <c r="G742" s="1"/>
    </row>
    <row r="743" spans="1:7" s="5" customFormat="1" ht="16.5" hidden="1" customHeight="1" thickBot="1" x14ac:dyDescent="0.3">
      <c r="A743" s="24"/>
      <c r="B743" s="20" t="s">
        <v>183</v>
      </c>
      <c r="C743" s="14"/>
      <c r="D743" s="14"/>
      <c r="E743" s="14">
        <f t="shared" si="21"/>
        <v>0</v>
      </c>
      <c r="F743" s="1"/>
      <c r="G743" s="1"/>
    </row>
    <row r="744" spans="1:7" s="5" customFormat="1" ht="16.5" hidden="1" customHeight="1" thickBot="1" x14ac:dyDescent="0.3">
      <c r="A744" s="24"/>
      <c r="B744" s="20" t="s">
        <v>298</v>
      </c>
      <c r="C744" s="14"/>
      <c r="D744" s="14"/>
      <c r="E744" s="14">
        <f t="shared" si="21"/>
        <v>0</v>
      </c>
      <c r="F744" s="1"/>
      <c r="G744" s="1"/>
    </row>
    <row r="745" spans="1:7" s="5" customFormat="1" ht="16.5" hidden="1" customHeight="1" thickBot="1" x14ac:dyDescent="0.3">
      <c r="A745" s="24"/>
      <c r="B745" s="20" t="s">
        <v>299</v>
      </c>
      <c r="C745" s="14"/>
      <c r="D745" s="14"/>
      <c r="E745" s="14">
        <f t="shared" si="21"/>
        <v>0</v>
      </c>
      <c r="F745" s="1"/>
      <c r="G745" s="1"/>
    </row>
    <row r="746" spans="1:7" s="5" customFormat="1" ht="16.5" hidden="1" customHeight="1" thickBot="1" x14ac:dyDescent="0.3">
      <c r="A746" s="24"/>
      <c r="B746" s="20" t="s">
        <v>300</v>
      </c>
      <c r="C746" s="14"/>
      <c r="D746" s="14"/>
      <c r="E746" s="14">
        <f t="shared" si="21"/>
        <v>0</v>
      </c>
      <c r="F746" s="1"/>
      <c r="G746" s="1"/>
    </row>
    <row r="747" spans="1:7" s="5" customFormat="1" ht="16.5" hidden="1" customHeight="1" thickBot="1" x14ac:dyDescent="0.3">
      <c r="A747" s="24"/>
      <c r="B747" s="20" t="s">
        <v>301</v>
      </c>
      <c r="C747" s="14"/>
      <c r="D747" s="14"/>
      <c r="E747" s="14">
        <f t="shared" si="21"/>
        <v>0</v>
      </c>
      <c r="F747" s="1"/>
      <c r="G747" s="1"/>
    </row>
    <row r="748" spans="1:7" s="5" customFormat="1" ht="16.5" hidden="1" customHeight="1" thickBot="1" x14ac:dyDescent="0.3">
      <c r="A748" s="24"/>
      <c r="B748" s="20" t="s">
        <v>302</v>
      </c>
      <c r="C748" s="14"/>
      <c r="D748" s="14"/>
      <c r="E748" s="14">
        <f t="shared" si="21"/>
        <v>0</v>
      </c>
      <c r="F748" s="1"/>
      <c r="G748" s="1"/>
    </row>
    <row r="749" spans="1:7" s="5" customFormat="1" ht="16.5" hidden="1" customHeight="1" thickBot="1" x14ac:dyDescent="0.3">
      <c r="A749" s="24"/>
      <c r="B749" s="20" t="s">
        <v>303</v>
      </c>
      <c r="C749" s="14"/>
      <c r="D749" s="14"/>
      <c r="E749" s="14">
        <f t="shared" si="21"/>
        <v>0</v>
      </c>
      <c r="F749" s="1"/>
      <c r="G749" s="1"/>
    </row>
    <row r="750" spans="1:7" s="5" customFormat="1" ht="16.5" hidden="1" customHeight="1" thickBot="1" x14ac:dyDescent="0.3">
      <c r="A750" s="24"/>
      <c r="B750" s="20" t="s">
        <v>304</v>
      </c>
      <c r="C750" s="14"/>
      <c r="D750" s="14"/>
      <c r="E750" s="14">
        <f t="shared" si="21"/>
        <v>0</v>
      </c>
      <c r="F750" s="1"/>
      <c r="G750" s="1"/>
    </row>
    <row r="751" spans="1:7" s="5" customFormat="1" ht="16.5" hidden="1" customHeight="1" thickBot="1" x14ac:dyDescent="0.3">
      <c r="A751" s="24"/>
      <c r="B751" s="20" t="s">
        <v>305</v>
      </c>
      <c r="C751" s="14"/>
      <c r="D751" s="14"/>
      <c r="E751" s="14">
        <f t="shared" si="21"/>
        <v>0</v>
      </c>
      <c r="F751" s="1"/>
      <c r="G751" s="1"/>
    </row>
    <row r="752" spans="1:7" s="5" customFormat="1" ht="16.5" hidden="1" customHeight="1" thickBot="1" x14ac:dyDescent="0.3">
      <c r="A752" s="24"/>
      <c r="B752" s="20" t="s">
        <v>306</v>
      </c>
      <c r="C752" s="14"/>
      <c r="D752" s="14"/>
      <c r="E752" s="14">
        <f t="shared" si="21"/>
        <v>0</v>
      </c>
      <c r="F752" s="1"/>
      <c r="G752" s="1"/>
    </row>
    <row r="753" spans="1:7" s="5" customFormat="1" ht="16.5" hidden="1" customHeight="1" thickBot="1" x14ac:dyDescent="0.3">
      <c r="A753" s="24"/>
      <c r="B753" s="20" t="s">
        <v>307</v>
      </c>
      <c r="C753" s="14"/>
      <c r="D753" s="14"/>
      <c r="E753" s="14">
        <f t="shared" si="21"/>
        <v>0</v>
      </c>
      <c r="F753" s="1"/>
      <c r="G753" s="1"/>
    </row>
    <row r="754" spans="1:7" s="5" customFormat="1" ht="16.5" hidden="1" customHeight="1" thickBot="1" x14ac:dyDescent="0.3">
      <c r="A754" s="24"/>
      <c r="B754" s="20" t="s">
        <v>308</v>
      </c>
      <c r="C754" s="14"/>
      <c r="D754" s="14"/>
      <c r="E754" s="14">
        <f t="shared" si="21"/>
        <v>0</v>
      </c>
      <c r="F754" s="1"/>
      <c r="G754" s="1"/>
    </row>
    <row r="755" spans="1:7" s="5" customFormat="1" ht="16.5" hidden="1" customHeight="1" thickBot="1" x14ac:dyDescent="0.3">
      <c r="A755" s="24"/>
      <c r="B755" s="20" t="s">
        <v>309</v>
      </c>
      <c r="C755" s="14"/>
      <c r="D755" s="14"/>
      <c r="E755" s="14">
        <f t="shared" si="21"/>
        <v>0</v>
      </c>
      <c r="F755" s="1"/>
      <c r="G755" s="1"/>
    </row>
    <row r="756" spans="1:7" s="5" customFormat="1" ht="16.5" hidden="1" customHeight="1" thickBot="1" x14ac:dyDescent="0.3">
      <c r="A756" s="24"/>
      <c r="B756" s="20" t="s">
        <v>181</v>
      </c>
      <c r="C756" s="14"/>
      <c r="D756" s="14"/>
      <c r="E756" s="14">
        <f t="shared" si="21"/>
        <v>0</v>
      </c>
      <c r="F756" s="1"/>
      <c r="G756" s="1"/>
    </row>
    <row r="757" spans="1:7" s="5" customFormat="1" ht="16.5" hidden="1" customHeight="1" thickBot="1" x14ac:dyDescent="0.3">
      <c r="A757" s="24"/>
      <c r="B757" s="20" t="s">
        <v>310</v>
      </c>
      <c r="C757" s="14"/>
      <c r="D757" s="14"/>
      <c r="E757" s="14">
        <f t="shared" si="21"/>
        <v>0</v>
      </c>
      <c r="F757" s="1"/>
      <c r="G757" s="1"/>
    </row>
    <row r="758" spans="1:7" s="5" customFormat="1" ht="16.5" hidden="1" customHeight="1" thickBot="1" x14ac:dyDescent="0.3">
      <c r="A758" s="24"/>
      <c r="B758" s="20" t="s">
        <v>311</v>
      </c>
      <c r="C758" s="14"/>
      <c r="D758" s="14"/>
      <c r="E758" s="14">
        <f t="shared" si="21"/>
        <v>0</v>
      </c>
      <c r="F758" s="1"/>
      <c r="G758" s="1"/>
    </row>
    <row r="759" spans="1:7" s="5" customFormat="1" ht="16.5" hidden="1" customHeight="1" thickBot="1" x14ac:dyDescent="0.3">
      <c r="A759" s="24"/>
      <c r="B759" s="20" t="s">
        <v>312</v>
      </c>
      <c r="C759" s="14"/>
      <c r="D759" s="14"/>
      <c r="E759" s="14">
        <f t="shared" si="21"/>
        <v>0</v>
      </c>
      <c r="F759" s="1"/>
      <c r="G759" s="1"/>
    </row>
    <row r="760" spans="1:7" s="5" customFormat="1" ht="16.5" hidden="1" customHeight="1" thickBot="1" x14ac:dyDescent="0.3">
      <c r="A760" s="24"/>
      <c r="B760" s="20" t="s">
        <v>313</v>
      </c>
      <c r="C760" s="14"/>
      <c r="D760" s="14"/>
      <c r="E760" s="14">
        <f t="shared" si="21"/>
        <v>0</v>
      </c>
      <c r="F760" s="1"/>
      <c r="G760" s="1"/>
    </row>
    <row r="761" spans="1:7" s="5" customFormat="1" ht="16.5" hidden="1" customHeight="1" thickBot="1" x14ac:dyDescent="0.3">
      <c r="A761" s="24"/>
      <c r="B761" s="20" t="s">
        <v>315</v>
      </c>
      <c r="C761" s="14"/>
      <c r="D761" s="14"/>
      <c r="E761" s="14">
        <f t="shared" si="21"/>
        <v>0</v>
      </c>
      <c r="F761" s="1"/>
      <c r="G761" s="1"/>
    </row>
    <row r="762" spans="1:7" s="5" customFormat="1" ht="1.5" hidden="1" customHeight="1" thickBot="1" x14ac:dyDescent="0.3">
      <c r="A762" s="24"/>
      <c r="B762" s="20" t="s">
        <v>314</v>
      </c>
      <c r="C762" s="14"/>
      <c r="D762" s="14"/>
      <c r="E762" s="14">
        <f t="shared" si="21"/>
        <v>0</v>
      </c>
      <c r="F762" s="1"/>
      <c r="G762" s="1"/>
    </row>
    <row r="763" spans="1:7" s="5" customFormat="1" ht="16.5" hidden="1" customHeight="1" thickBot="1" x14ac:dyDescent="0.3">
      <c r="A763" s="24"/>
      <c r="B763" s="20" t="s">
        <v>316</v>
      </c>
      <c r="C763" s="14"/>
      <c r="D763" s="14"/>
      <c r="E763" s="14">
        <f t="shared" si="21"/>
        <v>0</v>
      </c>
      <c r="F763" s="1"/>
      <c r="G763" s="1"/>
    </row>
    <row r="764" spans="1:7" s="5" customFormat="1" ht="16.5" hidden="1" customHeight="1" thickBot="1" x14ac:dyDescent="0.3">
      <c r="A764" s="24"/>
      <c r="B764" s="20" t="s">
        <v>317</v>
      </c>
      <c r="C764" s="14"/>
      <c r="D764" s="14"/>
      <c r="E764" s="14">
        <f t="shared" si="21"/>
        <v>0</v>
      </c>
      <c r="F764" s="1"/>
      <c r="G764" s="1"/>
    </row>
    <row r="765" spans="1:7" s="5" customFormat="1" ht="16.5" hidden="1" customHeight="1" thickBot="1" x14ac:dyDescent="0.3">
      <c r="A765" s="3"/>
      <c r="B765" s="20" t="s">
        <v>318</v>
      </c>
      <c r="C765" s="2"/>
      <c r="D765" s="2"/>
      <c r="E765" s="14">
        <f t="shared" si="21"/>
        <v>0</v>
      </c>
      <c r="F765" s="1"/>
      <c r="G765" s="1"/>
    </row>
    <row r="766" spans="1:7" s="5" customFormat="1" ht="15" hidden="1" customHeight="1" thickBot="1" x14ac:dyDescent="0.3">
      <c r="A766" s="145" t="s">
        <v>197</v>
      </c>
      <c r="B766" s="146"/>
      <c r="C766" s="146"/>
      <c r="D766" s="147"/>
      <c r="E766" s="14">
        <f>E667+E668+E669+E670+E671</f>
        <v>16699.999999981999</v>
      </c>
      <c r="F766" s="1"/>
      <c r="G766" s="1"/>
    </row>
    <row r="767" spans="1:7" s="5" customFormat="1" ht="17.25" hidden="1" customHeight="1" thickBot="1" x14ac:dyDescent="0.3">
      <c r="A767" s="3"/>
      <c r="B767" s="20"/>
      <c r="C767" s="2"/>
      <c r="D767" s="2"/>
      <c r="E767" s="14">
        <f t="shared" si="21"/>
        <v>0</v>
      </c>
      <c r="F767" s="1"/>
      <c r="G767" s="1"/>
    </row>
    <row r="768" spans="1:7" s="5" customFormat="1" ht="16.5" hidden="1" customHeight="1" thickBot="1" x14ac:dyDescent="0.3">
      <c r="A768" s="3"/>
      <c r="B768" s="2"/>
      <c r="C768" s="2"/>
      <c r="D768" s="2"/>
      <c r="E768" s="14">
        <f t="shared" si="21"/>
        <v>0</v>
      </c>
      <c r="F768" s="1"/>
      <c r="G768" s="1"/>
    </row>
    <row r="769" spans="1:7" s="5" customFormat="1" ht="16.5" hidden="1" customHeight="1" thickBot="1" x14ac:dyDescent="0.3">
      <c r="A769" s="3"/>
      <c r="B769" s="2"/>
      <c r="C769" s="2"/>
      <c r="D769" s="2"/>
      <c r="E769" s="14">
        <f t="shared" si="21"/>
        <v>0</v>
      </c>
      <c r="F769" s="1"/>
      <c r="G769" s="1"/>
    </row>
    <row r="770" spans="1:7" s="5" customFormat="1" ht="18.75" hidden="1" customHeight="1" thickBot="1" x14ac:dyDescent="0.3">
      <c r="A770" s="3"/>
      <c r="B770" s="2"/>
      <c r="C770" s="2"/>
      <c r="D770" s="2"/>
      <c r="E770" s="14">
        <f t="shared" si="21"/>
        <v>0</v>
      </c>
      <c r="F770" s="1"/>
      <c r="G770" s="1"/>
    </row>
    <row r="771" spans="1:7" s="5" customFormat="1" ht="21" hidden="1" customHeight="1" thickBot="1" x14ac:dyDescent="0.3">
      <c r="A771" s="3"/>
      <c r="B771" s="2"/>
      <c r="C771" s="2"/>
      <c r="D771" s="2"/>
      <c r="E771" s="14">
        <f t="shared" si="21"/>
        <v>0</v>
      </c>
      <c r="F771" s="1"/>
      <c r="G771" s="1"/>
    </row>
    <row r="772" spans="1:7" s="5" customFormat="1" ht="20.25" hidden="1" customHeight="1" thickBot="1" x14ac:dyDescent="0.3">
      <c r="A772" s="3"/>
      <c r="B772" s="2"/>
      <c r="C772" s="2"/>
      <c r="D772" s="2"/>
      <c r="E772" s="14">
        <f t="shared" si="21"/>
        <v>0</v>
      </c>
      <c r="F772" s="1"/>
      <c r="G772" s="1"/>
    </row>
    <row r="773" spans="1:7" s="5" customFormat="1" ht="18.75" hidden="1" customHeight="1" thickBot="1" x14ac:dyDescent="0.3">
      <c r="A773" s="3"/>
      <c r="B773" s="2"/>
      <c r="C773" s="2"/>
      <c r="D773" s="2"/>
      <c r="E773" s="14">
        <f t="shared" si="21"/>
        <v>0</v>
      </c>
      <c r="F773" s="1"/>
      <c r="G773" s="1"/>
    </row>
    <row r="774" spans="1:7" s="5" customFormat="1" ht="21" hidden="1" customHeight="1" thickBot="1" x14ac:dyDescent="0.3">
      <c r="A774" s="3"/>
      <c r="B774" s="2"/>
      <c r="C774" s="2"/>
      <c r="D774" s="2"/>
      <c r="E774" s="14">
        <f t="shared" si="21"/>
        <v>0</v>
      </c>
      <c r="F774" s="1"/>
      <c r="G774" s="1"/>
    </row>
    <row r="775" spans="1:7" s="5" customFormat="1" ht="21.75" hidden="1" customHeight="1" thickBot="1" x14ac:dyDescent="0.3">
      <c r="A775" s="3"/>
      <c r="B775" s="2"/>
      <c r="C775" s="2"/>
      <c r="D775" s="2"/>
      <c r="E775" s="14">
        <f t="shared" si="21"/>
        <v>0</v>
      </c>
      <c r="F775" s="1"/>
      <c r="G775" s="1"/>
    </row>
    <row r="776" spans="1:7" s="5" customFormat="1" ht="18" hidden="1" customHeight="1" thickBot="1" x14ac:dyDescent="0.3">
      <c r="A776" s="3"/>
      <c r="B776" s="2"/>
      <c r="C776" s="2"/>
      <c r="D776" s="2"/>
      <c r="E776" s="14">
        <f t="shared" si="21"/>
        <v>0</v>
      </c>
      <c r="F776" s="1"/>
      <c r="G776" s="1"/>
    </row>
    <row r="777" spans="1:7" s="5" customFormat="1" ht="21.75" hidden="1" customHeight="1" thickBot="1" x14ac:dyDescent="0.3">
      <c r="A777" s="3"/>
      <c r="B777" s="2"/>
      <c r="C777" s="2"/>
      <c r="D777" s="2"/>
      <c r="E777" s="14">
        <f>D777*C777</f>
        <v>0</v>
      </c>
      <c r="F777" s="1"/>
      <c r="G777" s="1"/>
    </row>
    <row r="778" spans="1:7" s="5" customFormat="1" ht="18.75" hidden="1" customHeight="1" thickBot="1" x14ac:dyDescent="0.3">
      <c r="A778" s="3"/>
      <c r="B778" s="2"/>
      <c r="C778" s="2"/>
      <c r="D778" s="2"/>
      <c r="E778" s="14">
        <f t="shared" ref="E778:E781" si="22">D778*C778</f>
        <v>0</v>
      </c>
      <c r="F778" s="1"/>
      <c r="G778" s="1"/>
    </row>
    <row r="779" spans="1:7" s="5" customFormat="1" ht="18.75" hidden="1" customHeight="1" thickBot="1" x14ac:dyDescent="0.3">
      <c r="A779" s="3"/>
      <c r="B779" s="2"/>
      <c r="C779" s="2"/>
      <c r="D779" s="2"/>
      <c r="E779" s="14">
        <f t="shared" si="22"/>
        <v>0</v>
      </c>
      <c r="F779" s="1"/>
      <c r="G779" s="1"/>
    </row>
    <row r="780" spans="1:7" s="5" customFormat="1" ht="15.75" hidden="1" customHeight="1" thickBot="1" x14ac:dyDescent="0.3">
      <c r="A780" s="3"/>
      <c r="B780" s="2" t="s">
        <v>320</v>
      </c>
      <c r="C780" s="2"/>
      <c r="D780" s="2">
        <v>4000</v>
      </c>
      <c r="E780" s="14">
        <f t="shared" si="22"/>
        <v>0</v>
      </c>
      <c r="F780" s="1"/>
      <c r="G780" s="1"/>
    </row>
    <row r="781" spans="1:7" s="5" customFormat="1" ht="18.75" hidden="1" customHeight="1" thickBot="1" x14ac:dyDescent="0.3">
      <c r="A781" s="3"/>
      <c r="B781" s="2" t="s">
        <v>179</v>
      </c>
      <c r="C781" s="2"/>
      <c r="D781" s="2">
        <v>25</v>
      </c>
      <c r="E781" s="14">
        <f t="shared" si="22"/>
        <v>0</v>
      </c>
      <c r="F781" s="1"/>
      <c r="G781" s="1"/>
    </row>
    <row r="782" spans="1:7" s="5" customFormat="1" ht="17.25" hidden="1" customHeight="1" thickBot="1" x14ac:dyDescent="0.3">
      <c r="A782" s="145" t="s">
        <v>196</v>
      </c>
      <c r="B782" s="146"/>
      <c r="C782" s="146"/>
      <c r="D782" s="147"/>
      <c r="E782" s="14">
        <f>E767+E768+E769+E770+E771+E772+E773+E774+E775+E776+E777+E778+E779+E780+E781</f>
        <v>0</v>
      </c>
      <c r="F782" s="1"/>
      <c r="G782" s="1"/>
    </row>
    <row r="783" spans="1:7" s="5" customFormat="1" ht="18.75" hidden="1" customHeight="1" thickBot="1" x14ac:dyDescent="0.3">
      <c r="A783" s="3"/>
      <c r="B783" s="2"/>
      <c r="C783" s="2"/>
      <c r="D783" s="2"/>
      <c r="E783" s="14">
        <f>D783*C783</f>
        <v>0</v>
      </c>
      <c r="F783" s="1"/>
      <c r="G783" s="1"/>
    </row>
    <row r="784" spans="1:7" s="5" customFormat="1" ht="18.75" hidden="1" customHeight="1" thickBot="1" x14ac:dyDescent="0.3">
      <c r="A784" s="3"/>
      <c r="B784" s="2"/>
      <c r="C784" s="2"/>
      <c r="D784" s="2"/>
      <c r="E784" s="14">
        <f t="shared" ref="E784:E798" si="23">D784*C784</f>
        <v>0</v>
      </c>
      <c r="F784" s="1"/>
      <c r="G784" s="1"/>
    </row>
    <row r="785" spans="1:7" s="5" customFormat="1" ht="18.75" hidden="1" customHeight="1" thickBot="1" x14ac:dyDescent="0.3">
      <c r="A785" s="3"/>
      <c r="B785" s="2"/>
      <c r="C785" s="2"/>
      <c r="D785" s="2"/>
      <c r="E785" s="14">
        <f t="shared" si="23"/>
        <v>0</v>
      </c>
      <c r="F785" s="1"/>
      <c r="G785" s="1"/>
    </row>
    <row r="786" spans="1:7" s="5" customFormat="1" ht="18.75" hidden="1" customHeight="1" thickBot="1" x14ac:dyDescent="0.3">
      <c r="A786" s="3"/>
      <c r="B786" s="2"/>
      <c r="C786" s="2"/>
      <c r="D786" s="2"/>
      <c r="E786" s="14">
        <f t="shared" si="23"/>
        <v>0</v>
      </c>
      <c r="F786" s="1"/>
      <c r="G786" s="1"/>
    </row>
    <row r="787" spans="1:7" s="5" customFormat="1" ht="18.75" hidden="1" customHeight="1" thickBot="1" x14ac:dyDescent="0.3">
      <c r="A787" s="3"/>
      <c r="B787" s="2"/>
      <c r="C787" s="2"/>
      <c r="D787" s="2"/>
      <c r="E787" s="14">
        <f t="shared" si="23"/>
        <v>0</v>
      </c>
      <c r="F787" s="1"/>
      <c r="G787" s="1"/>
    </row>
    <row r="788" spans="1:7" s="5" customFormat="1" ht="18.75" hidden="1" customHeight="1" thickBot="1" x14ac:dyDescent="0.3">
      <c r="A788" s="3"/>
      <c r="B788" s="2"/>
      <c r="C788" s="2"/>
      <c r="D788" s="2"/>
      <c r="E788" s="14">
        <f t="shared" si="23"/>
        <v>0</v>
      </c>
      <c r="F788" s="1"/>
      <c r="G788" s="1"/>
    </row>
    <row r="789" spans="1:7" s="5" customFormat="1" ht="18.75" hidden="1" customHeight="1" thickBot="1" x14ac:dyDescent="0.3">
      <c r="A789" s="3"/>
      <c r="B789" s="2" t="s">
        <v>319</v>
      </c>
      <c r="C789" s="2"/>
      <c r="D789" s="2">
        <v>214.2</v>
      </c>
      <c r="E789" s="14">
        <f t="shared" si="23"/>
        <v>0</v>
      </c>
      <c r="F789" s="1"/>
      <c r="G789" s="1"/>
    </row>
    <row r="790" spans="1:7" s="5" customFormat="1" ht="18.75" hidden="1" customHeight="1" thickBot="1" x14ac:dyDescent="0.3">
      <c r="A790" s="145" t="s">
        <v>151</v>
      </c>
      <c r="B790" s="146"/>
      <c r="C790" s="146"/>
      <c r="D790" s="147"/>
      <c r="E790" s="14">
        <f>E783+E784+E785+E786+E787+E788+E789</f>
        <v>0</v>
      </c>
      <c r="F790" s="1"/>
      <c r="G790" s="1"/>
    </row>
    <row r="791" spans="1:7" s="5" customFormat="1" ht="18.75" hidden="1" customHeight="1" thickBot="1" x14ac:dyDescent="0.3">
      <c r="A791" s="3"/>
      <c r="B791" s="2" t="s">
        <v>319</v>
      </c>
      <c r="C791" s="2"/>
      <c r="D791" s="2">
        <v>734.4</v>
      </c>
      <c r="E791" s="14">
        <f>D791*C791</f>
        <v>0</v>
      </c>
      <c r="F791" s="1"/>
      <c r="G791" s="1"/>
    </row>
    <row r="792" spans="1:7" s="5" customFormat="1" ht="18.75" hidden="1" customHeight="1" thickBot="1" x14ac:dyDescent="0.3">
      <c r="A792" s="3"/>
      <c r="B792" s="2"/>
      <c r="C792" s="2"/>
      <c r="D792" s="2"/>
      <c r="E792" s="14"/>
      <c r="F792" s="1"/>
      <c r="G792" s="1"/>
    </row>
    <row r="793" spans="1:7" s="5" customFormat="1" ht="18.75" hidden="1" customHeight="1" thickBot="1" x14ac:dyDescent="0.3">
      <c r="A793" s="3"/>
      <c r="B793" s="2"/>
      <c r="C793" s="2"/>
      <c r="D793" s="2"/>
      <c r="E793" s="14"/>
      <c r="F793" s="1"/>
      <c r="G793" s="1"/>
    </row>
    <row r="794" spans="1:7" s="5" customFormat="1" ht="18.75" hidden="1" customHeight="1" thickBot="1" x14ac:dyDescent="0.3">
      <c r="A794" s="3"/>
      <c r="B794" s="2"/>
      <c r="C794" s="2"/>
      <c r="D794" s="2"/>
      <c r="E794" s="14"/>
      <c r="F794" s="1"/>
      <c r="G794" s="1"/>
    </row>
    <row r="795" spans="1:7" s="5" customFormat="1" ht="18.75" hidden="1" customHeight="1" thickBot="1" x14ac:dyDescent="0.3">
      <c r="A795" s="3"/>
      <c r="B795" s="2"/>
      <c r="C795" s="2"/>
      <c r="D795" s="2"/>
      <c r="E795" s="14"/>
      <c r="F795" s="1"/>
      <c r="G795" s="1"/>
    </row>
    <row r="796" spans="1:7" s="5" customFormat="1" ht="18.75" hidden="1" customHeight="1" thickBot="1" x14ac:dyDescent="0.3">
      <c r="A796" s="3"/>
      <c r="B796" s="2"/>
      <c r="C796" s="2"/>
      <c r="D796" s="2"/>
      <c r="E796" s="14"/>
      <c r="F796" s="1"/>
      <c r="G796" s="1"/>
    </row>
    <row r="797" spans="1:7" s="5" customFormat="1" ht="18.75" hidden="1" customHeight="1" thickBot="1" x14ac:dyDescent="0.3">
      <c r="A797" s="3"/>
      <c r="B797" s="2"/>
      <c r="C797" s="2"/>
      <c r="D797" s="2"/>
      <c r="E797" s="14"/>
      <c r="F797" s="1"/>
      <c r="G797" s="1"/>
    </row>
    <row r="798" spans="1:7" s="5" customFormat="1" ht="14.25" hidden="1" customHeight="1" thickBot="1" x14ac:dyDescent="0.3">
      <c r="A798" s="3"/>
      <c r="B798" s="2"/>
      <c r="C798" s="2"/>
      <c r="D798" s="2"/>
      <c r="E798" s="14">
        <f t="shared" si="23"/>
        <v>0</v>
      </c>
      <c r="F798" s="1"/>
      <c r="G798" s="1"/>
    </row>
    <row r="799" spans="1:7" s="5" customFormat="1" hidden="1" x14ac:dyDescent="0.25">
      <c r="A799" s="138" t="s">
        <v>162</v>
      </c>
      <c r="B799" s="139"/>
      <c r="C799" s="139"/>
      <c r="D799" s="140"/>
      <c r="E799" s="25">
        <f>E791</f>
        <v>0</v>
      </c>
      <c r="F799" s="1"/>
      <c r="G799" s="1"/>
    </row>
    <row r="800" spans="1:7" s="5" customFormat="1" hidden="1" x14ac:dyDescent="0.25">
      <c r="A800" s="148" t="s">
        <v>206</v>
      </c>
      <c r="B800" s="149"/>
      <c r="C800" s="149"/>
      <c r="D800" s="150"/>
      <c r="E800" s="27">
        <f>E766</f>
        <v>16699.999999981999</v>
      </c>
      <c r="F800" s="1"/>
      <c r="G800" s="1"/>
    </row>
    <row r="801" spans="1:7" s="5" customFormat="1" ht="12.75" hidden="1" customHeight="1" x14ac:dyDescent="0.25">
      <c r="A801" s="18"/>
      <c r="B801" s="18"/>
      <c r="C801" s="18"/>
      <c r="D801" s="18"/>
      <c r="E801" s="17"/>
      <c r="F801" s="1"/>
      <c r="G801" s="1"/>
    </row>
    <row r="802" spans="1:7" ht="42" hidden="1" customHeight="1" x14ac:dyDescent="0.25">
      <c r="A802" s="151" t="s">
        <v>321</v>
      </c>
      <c r="B802" s="151"/>
      <c r="C802" s="151"/>
      <c r="D802" s="151"/>
      <c r="E802" s="1"/>
      <c r="F802" s="1"/>
      <c r="G802" s="1"/>
    </row>
    <row r="803" spans="1:7" hidden="1" x14ac:dyDescent="0.25">
      <c r="A803" s="13"/>
      <c r="B803" s="1">
        <v>347</v>
      </c>
      <c r="C803" s="1"/>
      <c r="D803" s="1"/>
      <c r="E803" s="1"/>
      <c r="F803" s="1"/>
      <c r="G803" s="1"/>
    </row>
    <row r="804" spans="1:7" ht="29.25" hidden="1" customHeight="1" x14ac:dyDescent="0.25">
      <c r="A804" s="23" t="s">
        <v>5</v>
      </c>
      <c r="B804" s="108" t="s">
        <v>34</v>
      </c>
      <c r="C804" s="108" t="s">
        <v>111</v>
      </c>
      <c r="D804" s="108" t="s">
        <v>112</v>
      </c>
      <c r="E804" s="1"/>
      <c r="F804" s="1"/>
      <c r="G804" s="1"/>
    </row>
    <row r="805" spans="1:7" ht="15.75" hidden="1" thickBot="1" x14ac:dyDescent="0.3">
      <c r="A805" s="24" t="s">
        <v>6</v>
      </c>
      <c r="B805" s="109"/>
      <c r="C805" s="109"/>
      <c r="D805" s="109"/>
      <c r="E805" s="1"/>
      <c r="F805" s="1"/>
      <c r="G805" s="1"/>
    </row>
    <row r="806" spans="1:7" ht="15.75" hidden="1" thickBot="1" x14ac:dyDescent="0.3">
      <c r="A806" s="24">
        <v>1</v>
      </c>
      <c r="B806" s="14">
        <v>2</v>
      </c>
      <c r="C806" s="14">
        <v>3</v>
      </c>
      <c r="D806" s="14">
        <v>4</v>
      </c>
      <c r="E806" s="1"/>
      <c r="F806" s="1"/>
      <c r="G806" s="1"/>
    </row>
    <row r="807" spans="1:7" ht="18" hidden="1" customHeight="1" thickBot="1" x14ac:dyDescent="0.3">
      <c r="A807" s="24"/>
      <c r="B807" s="20" t="s">
        <v>322</v>
      </c>
      <c r="C807" s="14"/>
      <c r="D807" s="14">
        <f>C807</f>
        <v>0</v>
      </c>
      <c r="E807" s="1"/>
      <c r="F807" s="1"/>
      <c r="G807" s="1"/>
    </row>
    <row r="808" spans="1:7" ht="15.75" hidden="1" thickBot="1" x14ac:dyDescent="0.3">
      <c r="A808" s="24"/>
      <c r="B808" s="20" t="s">
        <v>124</v>
      </c>
      <c r="C808" s="14"/>
      <c r="D808" s="14">
        <f t="shared" ref="D808:D817" si="24">C808</f>
        <v>0</v>
      </c>
      <c r="E808" s="1"/>
      <c r="F808" s="1"/>
      <c r="G808" s="1"/>
    </row>
    <row r="809" spans="1:7" ht="15.75" hidden="1" thickBot="1" x14ac:dyDescent="0.3">
      <c r="A809" s="24"/>
      <c r="B809" s="20" t="s">
        <v>125</v>
      </c>
      <c r="C809" s="14"/>
      <c r="D809" s="14">
        <f t="shared" si="24"/>
        <v>0</v>
      </c>
      <c r="E809" s="1"/>
      <c r="F809" s="1"/>
      <c r="G809" s="1"/>
    </row>
    <row r="810" spans="1:7" ht="14.25" hidden="1" customHeight="1" x14ac:dyDescent="0.25">
      <c r="A810" s="24"/>
      <c r="B810" s="20" t="s">
        <v>126</v>
      </c>
      <c r="C810" s="14"/>
      <c r="D810" s="14">
        <f t="shared" si="24"/>
        <v>0</v>
      </c>
      <c r="E810" s="1"/>
      <c r="F810" s="1"/>
      <c r="G810" s="1"/>
    </row>
    <row r="811" spans="1:7" ht="15.75" hidden="1" thickBot="1" x14ac:dyDescent="0.3">
      <c r="A811" s="24"/>
      <c r="B811" s="14"/>
      <c r="C811" s="14"/>
      <c r="D811" s="14">
        <f t="shared" si="24"/>
        <v>0</v>
      </c>
      <c r="E811" s="1"/>
      <c r="F811" s="1"/>
      <c r="G811" s="1"/>
    </row>
    <row r="812" spans="1:7" ht="15.75" hidden="1" thickBot="1" x14ac:dyDescent="0.3">
      <c r="A812" s="24"/>
      <c r="B812" s="14"/>
      <c r="C812" s="14"/>
      <c r="D812" s="14">
        <f t="shared" si="24"/>
        <v>0</v>
      </c>
      <c r="E812" s="1"/>
      <c r="F812" s="1"/>
      <c r="G812" s="1"/>
    </row>
    <row r="813" spans="1:7" ht="18" hidden="1" customHeight="1" thickBot="1" x14ac:dyDescent="0.3">
      <c r="A813" s="24"/>
      <c r="B813" s="20"/>
      <c r="C813" s="14"/>
      <c r="D813" s="14">
        <f t="shared" si="24"/>
        <v>0</v>
      </c>
      <c r="E813" s="1"/>
      <c r="F813" s="1"/>
      <c r="G813" s="1"/>
    </row>
    <row r="814" spans="1:7" ht="23.25" hidden="1" customHeight="1" thickBot="1" x14ac:dyDescent="0.3">
      <c r="A814" s="24"/>
      <c r="B814" s="20"/>
      <c r="C814" s="14"/>
      <c r="D814" s="14">
        <f t="shared" si="24"/>
        <v>0</v>
      </c>
      <c r="E814" s="1"/>
      <c r="F814" s="1"/>
      <c r="G814" s="1"/>
    </row>
    <row r="815" spans="1:7" ht="18.75" hidden="1" customHeight="1" thickBot="1" x14ac:dyDescent="0.3">
      <c r="A815" s="24"/>
      <c r="B815" s="20"/>
      <c r="C815" s="14"/>
      <c r="D815" s="14">
        <f t="shared" si="24"/>
        <v>0</v>
      </c>
      <c r="E815" s="1"/>
      <c r="F815" s="1"/>
      <c r="G815" s="1"/>
    </row>
    <row r="816" spans="1:7" ht="18.75" hidden="1" customHeight="1" thickBot="1" x14ac:dyDescent="0.3">
      <c r="A816" s="24"/>
      <c r="B816" s="20"/>
      <c r="C816" s="14"/>
      <c r="D816" s="14">
        <f t="shared" si="24"/>
        <v>0</v>
      </c>
      <c r="E816" s="1"/>
      <c r="F816" s="1"/>
      <c r="G816" s="1"/>
    </row>
    <row r="817" spans="1:8" ht="20.25" hidden="1" customHeight="1" thickBot="1" x14ac:dyDescent="0.3">
      <c r="A817" s="24"/>
      <c r="B817" s="2"/>
      <c r="C817" s="14"/>
      <c r="D817" s="14">
        <f t="shared" si="24"/>
        <v>0</v>
      </c>
      <c r="E817" s="1"/>
      <c r="F817" s="1"/>
      <c r="G817" s="1"/>
    </row>
    <row r="818" spans="1:8" ht="20.25" hidden="1" customHeight="1" x14ac:dyDescent="0.25">
      <c r="A818" s="24"/>
      <c r="B818" s="20"/>
      <c r="C818" s="14"/>
      <c r="D818" s="14"/>
      <c r="E818" s="1"/>
      <c r="F818" s="1"/>
      <c r="G818" s="1"/>
    </row>
    <row r="819" spans="1:8" ht="15.75" hidden="1" thickBot="1" x14ac:dyDescent="0.3">
      <c r="A819" s="104" t="s">
        <v>13</v>
      </c>
      <c r="B819" s="105"/>
      <c r="C819" s="106"/>
      <c r="D819" s="2">
        <f>D807+D813+D814+D815+D816+D817</f>
        <v>0</v>
      </c>
      <c r="E819" s="1"/>
      <c r="F819" s="1"/>
      <c r="G819" s="1"/>
    </row>
    <row r="820" spans="1:8" s="5" customFormat="1" hidden="1" x14ac:dyDescent="0.25">
      <c r="A820" s="18"/>
      <c r="B820" s="18"/>
      <c r="C820" s="18"/>
      <c r="D820" s="18"/>
      <c r="E820" s="17"/>
      <c r="F820" s="1"/>
      <c r="G820" s="1"/>
    </row>
    <row r="821" spans="1:8" s="5" customFormat="1" x14ac:dyDescent="0.25">
      <c r="A821" s="99" t="s">
        <v>129</v>
      </c>
      <c r="B821" s="99"/>
      <c r="C821" s="99"/>
      <c r="D821" s="99"/>
      <c r="E821" s="99"/>
    </row>
    <row r="822" spans="1:8" s="5" customFormat="1" ht="15.75" thickBot="1" x14ac:dyDescent="0.3">
      <c r="A822" s="4"/>
      <c r="B822" s="5">
        <v>346</v>
      </c>
    </row>
    <row r="823" spans="1:8" s="5" customFormat="1" ht="29.25" customHeight="1" x14ac:dyDescent="0.25">
      <c r="A823" s="10" t="s">
        <v>5</v>
      </c>
      <c r="B823" s="89" t="s">
        <v>34</v>
      </c>
      <c r="C823" s="89" t="s">
        <v>9</v>
      </c>
      <c r="D823" s="89" t="s">
        <v>113</v>
      </c>
      <c r="E823" s="29" t="s">
        <v>11</v>
      </c>
    </row>
    <row r="824" spans="1:8" s="5" customFormat="1" ht="15.75" thickBot="1" x14ac:dyDescent="0.3">
      <c r="A824" s="11" t="s">
        <v>6</v>
      </c>
      <c r="B824" s="90"/>
      <c r="C824" s="90"/>
      <c r="D824" s="90"/>
      <c r="E824" s="6" t="s">
        <v>114</v>
      </c>
    </row>
    <row r="825" spans="1:8" s="5" customFormat="1" ht="15.75" thickBot="1" x14ac:dyDescent="0.3">
      <c r="A825" s="11">
        <v>1</v>
      </c>
      <c r="B825" s="6">
        <v>2</v>
      </c>
      <c r="C825" s="6">
        <v>3</v>
      </c>
      <c r="D825" s="6">
        <v>4</v>
      </c>
      <c r="E825" s="6">
        <v>5</v>
      </c>
    </row>
    <row r="826" spans="1:8" s="5" customFormat="1" ht="15.75" thickBot="1" x14ac:dyDescent="0.3">
      <c r="A826" s="11"/>
      <c r="B826" s="45" t="s">
        <v>369</v>
      </c>
      <c r="C826" s="6">
        <v>10</v>
      </c>
      <c r="D826" s="6">
        <v>3450</v>
      </c>
      <c r="E826" s="6">
        <v>49914</v>
      </c>
    </row>
    <row r="827" spans="1:8" s="5" customFormat="1" ht="15.75" thickBot="1" x14ac:dyDescent="0.3">
      <c r="A827" s="11"/>
      <c r="B827" s="45" t="s">
        <v>166</v>
      </c>
      <c r="C827" s="6">
        <v>20</v>
      </c>
      <c r="D827" s="6">
        <v>250</v>
      </c>
      <c r="E827" s="6">
        <v>16000</v>
      </c>
    </row>
    <row r="828" spans="1:8" s="5" customFormat="1" ht="15.75" thickBot="1" x14ac:dyDescent="0.3">
      <c r="A828" s="11"/>
      <c r="B828" s="45" t="s">
        <v>368</v>
      </c>
      <c r="C828" s="6">
        <v>130</v>
      </c>
      <c r="D828" s="6">
        <v>245.46799999999999</v>
      </c>
      <c r="E828" s="6">
        <v>56000</v>
      </c>
    </row>
    <row r="829" spans="1:8" s="5" customFormat="1" ht="15.75" thickBot="1" x14ac:dyDescent="0.3">
      <c r="A829" s="11"/>
      <c r="B829" s="45" t="s">
        <v>396</v>
      </c>
      <c r="C829" s="6">
        <v>250</v>
      </c>
      <c r="D829" s="6">
        <v>20</v>
      </c>
      <c r="E829" s="6">
        <v>5000</v>
      </c>
    </row>
    <row r="830" spans="1:8" s="5" customFormat="1" ht="15.75" thickBot="1" x14ac:dyDescent="0.3">
      <c r="A830" s="11"/>
      <c r="B830" s="45" t="s">
        <v>367</v>
      </c>
      <c r="C830" s="6">
        <v>50</v>
      </c>
      <c r="D830" s="6">
        <v>200</v>
      </c>
      <c r="E830" s="6">
        <v>25000</v>
      </c>
    </row>
    <row r="831" spans="1:8" s="5" customFormat="1" ht="30.75" thickBot="1" x14ac:dyDescent="0.3">
      <c r="A831" s="11"/>
      <c r="B831" s="45" t="s">
        <v>366</v>
      </c>
      <c r="C831" s="6">
        <v>30</v>
      </c>
      <c r="D831" s="6">
        <v>600</v>
      </c>
      <c r="E831" s="6">
        <f t="shared" ref="E831" si="25">D831*C831</f>
        <v>18000</v>
      </c>
      <c r="F831" s="45" t="s">
        <v>394</v>
      </c>
      <c r="G831" s="79">
        <v>2190</v>
      </c>
      <c r="H831" s="79">
        <f t="shared" ref="H831:H832" si="26">G831</f>
        <v>2190</v>
      </c>
    </row>
    <row r="832" spans="1:8" s="5" customFormat="1" ht="30.75" thickBot="1" x14ac:dyDescent="0.3">
      <c r="A832" s="11"/>
      <c r="B832" s="45" t="s">
        <v>362</v>
      </c>
      <c r="C832" s="6">
        <v>60</v>
      </c>
      <c r="D832" s="6">
        <v>250</v>
      </c>
      <c r="E832" s="6">
        <v>15000</v>
      </c>
      <c r="F832" s="45" t="s">
        <v>373</v>
      </c>
      <c r="G832" s="79">
        <v>35000</v>
      </c>
      <c r="H832" s="79">
        <f t="shared" si="26"/>
        <v>35000</v>
      </c>
    </row>
    <row r="833" spans="1:9" s="5" customFormat="1" ht="15.75" thickBot="1" x14ac:dyDescent="0.3">
      <c r="A833" s="11"/>
      <c r="B833" s="45" t="s">
        <v>398</v>
      </c>
      <c r="C833" s="6">
        <v>20</v>
      </c>
      <c r="D833" s="6">
        <v>100</v>
      </c>
      <c r="E833" s="6">
        <f>C833*D833</f>
        <v>2000</v>
      </c>
    </row>
    <row r="834" spans="1:9" s="5" customFormat="1" ht="15.75" thickBot="1" x14ac:dyDescent="0.3">
      <c r="A834" s="11"/>
      <c r="B834" s="45" t="s">
        <v>397</v>
      </c>
      <c r="C834" s="6">
        <v>10</v>
      </c>
      <c r="D834" s="6">
        <v>450</v>
      </c>
      <c r="E834" s="6">
        <f>D834*C834</f>
        <v>4500</v>
      </c>
    </row>
    <row r="835" spans="1:9" s="5" customFormat="1" ht="15.75" thickBot="1" x14ac:dyDescent="0.3">
      <c r="A835" s="11"/>
      <c r="B835" s="45" t="s">
        <v>400</v>
      </c>
      <c r="C835" s="6">
        <v>1</v>
      </c>
      <c r="D835" s="6">
        <v>20000</v>
      </c>
      <c r="E835" s="6">
        <v>20000</v>
      </c>
    </row>
    <row r="836" spans="1:9" s="5" customFormat="1" ht="15.75" thickBot="1" x14ac:dyDescent="0.3">
      <c r="A836" s="11"/>
      <c r="B836" s="45" t="s">
        <v>399</v>
      </c>
      <c r="C836" s="6">
        <v>1</v>
      </c>
      <c r="D836" s="6">
        <v>500</v>
      </c>
      <c r="E836" s="6">
        <v>500</v>
      </c>
    </row>
    <row r="837" spans="1:9" s="5" customFormat="1" ht="17.25" customHeight="1" thickBot="1" x14ac:dyDescent="0.3">
      <c r="A837" s="11"/>
      <c r="B837" s="45" t="s">
        <v>294</v>
      </c>
      <c r="C837" s="6">
        <v>20</v>
      </c>
      <c r="D837" s="6">
        <v>750</v>
      </c>
      <c r="E837" s="6">
        <v>15000</v>
      </c>
    </row>
    <row r="838" spans="1:9" s="5" customFormat="1" ht="16.5" customHeight="1" thickBot="1" x14ac:dyDescent="0.3">
      <c r="A838" s="101" t="s">
        <v>197</v>
      </c>
      <c r="B838" s="102"/>
      <c r="C838" s="102"/>
      <c r="D838" s="103"/>
      <c r="E838" s="49">
        <f>E837+E836+E835+E834+E833+E832+E831+E830+E829+E828+E827+E826</f>
        <v>226914</v>
      </c>
    </row>
    <row r="839" spans="1:9" ht="33" customHeight="1" x14ac:dyDescent="0.25">
      <c r="A839" s="141" t="s">
        <v>185</v>
      </c>
      <c r="B839" s="141"/>
      <c r="C839" s="141"/>
      <c r="D839" s="141"/>
      <c r="E839" s="5"/>
      <c r="F839" s="5"/>
      <c r="G839" s="5"/>
      <c r="H839" s="5"/>
      <c r="I839" s="5"/>
    </row>
    <row r="840" spans="1:9" ht="21.75" customHeight="1" thickBot="1" x14ac:dyDescent="0.3">
      <c r="A840" s="4"/>
      <c r="B840" s="5">
        <v>349</v>
      </c>
      <c r="C840" s="5"/>
      <c r="D840" s="5"/>
      <c r="E840" s="5"/>
      <c r="F840" s="5"/>
      <c r="G840" s="5"/>
      <c r="H840" s="5"/>
      <c r="I840" s="5"/>
    </row>
    <row r="841" spans="1:9" ht="29.25" customHeight="1" x14ac:dyDescent="0.25">
      <c r="A841" s="10" t="s">
        <v>5</v>
      </c>
      <c r="B841" s="89" t="s">
        <v>34</v>
      </c>
      <c r="C841" s="89" t="s">
        <v>111</v>
      </c>
      <c r="D841" s="89" t="s">
        <v>112</v>
      </c>
      <c r="E841" s="5"/>
      <c r="F841" s="5"/>
      <c r="G841" s="5"/>
      <c r="H841" s="5"/>
      <c r="I841" s="5"/>
    </row>
    <row r="842" spans="1:9" ht="15.75" thickBot="1" x14ac:dyDescent="0.3">
      <c r="A842" s="11" t="s">
        <v>6</v>
      </c>
      <c r="B842" s="90"/>
      <c r="C842" s="90"/>
      <c r="D842" s="90"/>
      <c r="E842" s="5"/>
      <c r="F842" s="5"/>
      <c r="G842" s="5"/>
      <c r="H842" s="5"/>
      <c r="I842" s="5"/>
    </row>
    <row r="843" spans="1:9" ht="13.5" customHeight="1" thickBot="1" x14ac:dyDescent="0.3">
      <c r="A843" s="11">
        <v>1</v>
      </c>
      <c r="B843" s="6">
        <v>2</v>
      </c>
      <c r="C843" s="6">
        <v>3</v>
      </c>
      <c r="D843" s="6">
        <v>4</v>
      </c>
      <c r="E843" s="5"/>
      <c r="F843" s="5"/>
      <c r="G843" s="5"/>
      <c r="H843" s="5"/>
    </row>
    <row r="844" spans="1:9" ht="20.25" hidden="1" customHeight="1" thickBot="1" x14ac:dyDescent="0.3">
      <c r="A844" s="11"/>
      <c r="B844" s="45"/>
      <c r="C844" s="6"/>
      <c r="D844" s="6">
        <f>C844</f>
        <v>0</v>
      </c>
      <c r="E844" s="5"/>
      <c r="F844" s="5"/>
      <c r="G844" s="5"/>
      <c r="H844" s="5"/>
    </row>
    <row r="845" spans="1:9" ht="15.75" hidden="1" thickBot="1" x14ac:dyDescent="0.3">
      <c r="A845" s="11"/>
      <c r="B845" s="45"/>
      <c r="C845" s="6"/>
      <c r="D845" s="6">
        <f t="shared" ref="D845:D855" si="27">C845</f>
        <v>0</v>
      </c>
      <c r="E845" s="5"/>
      <c r="F845" s="5"/>
      <c r="G845" s="5"/>
      <c r="H845" s="5"/>
    </row>
    <row r="846" spans="1:9" ht="15.75" hidden="1" thickBot="1" x14ac:dyDescent="0.3">
      <c r="A846" s="11"/>
      <c r="B846" s="45"/>
      <c r="C846" s="6"/>
      <c r="D846" s="6">
        <f t="shared" si="27"/>
        <v>0</v>
      </c>
      <c r="E846" s="5"/>
      <c r="F846" s="5"/>
      <c r="G846" s="5"/>
      <c r="H846" s="5"/>
    </row>
    <row r="847" spans="1:9" ht="14.25" hidden="1" customHeight="1" x14ac:dyDescent="0.25">
      <c r="A847" s="11"/>
      <c r="B847" s="45"/>
      <c r="C847" s="6"/>
      <c r="D847" s="6">
        <f t="shared" si="27"/>
        <v>0</v>
      </c>
      <c r="E847" s="5"/>
      <c r="F847" s="5"/>
      <c r="G847" s="5"/>
      <c r="H847" s="5"/>
    </row>
    <row r="848" spans="1:9" ht="15.75" hidden="1" thickBot="1" x14ac:dyDescent="0.3">
      <c r="A848" s="11"/>
      <c r="B848" s="6"/>
      <c r="C848" s="6"/>
      <c r="D848" s="6">
        <f t="shared" si="27"/>
        <v>0</v>
      </c>
      <c r="E848" s="5"/>
      <c r="F848" s="5"/>
      <c r="G848" s="5"/>
      <c r="H848" s="5"/>
    </row>
    <row r="849" spans="1:8" ht="15.75" hidden="1" thickBot="1" x14ac:dyDescent="0.3">
      <c r="A849" s="11"/>
      <c r="B849" s="6"/>
      <c r="C849" s="6"/>
      <c r="D849" s="6">
        <f t="shared" si="27"/>
        <v>0</v>
      </c>
      <c r="E849" s="5"/>
      <c r="F849" s="5"/>
      <c r="G849" s="5"/>
      <c r="H849" s="5"/>
    </row>
    <row r="850" spans="1:8" ht="15.75" thickBot="1" x14ac:dyDescent="0.3">
      <c r="A850" s="11"/>
      <c r="B850" s="45" t="s">
        <v>374</v>
      </c>
      <c r="C850" s="79">
        <v>10000</v>
      </c>
      <c r="D850" s="79">
        <v>10000</v>
      </c>
      <c r="E850" s="5"/>
      <c r="F850" s="5"/>
      <c r="G850" s="5"/>
      <c r="H850" s="5"/>
    </row>
    <row r="851" spans="1:8" ht="14.25" customHeight="1" thickBot="1" x14ac:dyDescent="0.3">
      <c r="A851" s="11"/>
      <c r="B851" s="45" t="s">
        <v>323</v>
      </c>
      <c r="C851" s="79">
        <v>2000</v>
      </c>
      <c r="D851" s="79">
        <v>2000</v>
      </c>
      <c r="E851" s="5"/>
      <c r="F851" s="5"/>
      <c r="G851" s="5"/>
      <c r="H851" s="5"/>
    </row>
    <row r="852" spans="1:8" ht="23.25" hidden="1" customHeight="1" thickBot="1" x14ac:dyDescent="0.3">
      <c r="A852" s="11"/>
      <c r="B852" s="45"/>
      <c r="C852" s="6"/>
      <c r="D852" s="6">
        <f t="shared" si="27"/>
        <v>0</v>
      </c>
      <c r="E852" s="5"/>
      <c r="F852" s="5"/>
      <c r="G852" s="5"/>
      <c r="H852" s="5"/>
    </row>
    <row r="853" spans="1:8" ht="17.25" hidden="1" customHeight="1" thickBot="1" x14ac:dyDescent="0.3">
      <c r="A853" s="11"/>
      <c r="B853" s="45"/>
      <c r="C853" s="6"/>
      <c r="D853" s="6">
        <f t="shared" si="27"/>
        <v>0</v>
      </c>
      <c r="E853" s="5"/>
      <c r="F853" s="5"/>
      <c r="G853" s="5"/>
      <c r="H853" s="5"/>
    </row>
    <row r="854" spans="1:8" ht="18.75" hidden="1" customHeight="1" thickBot="1" x14ac:dyDescent="0.3">
      <c r="A854" s="11"/>
      <c r="B854" s="45"/>
      <c r="C854" s="6"/>
      <c r="D854" s="6">
        <f t="shared" si="27"/>
        <v>0</v>
      </c>
      <c r="E854" s="5"/>
      <c r="F854" s="5"/>
      <c r="G854" s="5"/>
      <c r="H854" s="5"/>
    </row>
    <row r="855" spans="1:8" ht="20.25" hidden="1" customHeight="1" thickBot="1" x14ac:dyDescent="0.3">
      <c r="A855" s="11"/>
      <c r="B855" s="7"/>
      <c r="C855" s="6"/>
      <c r="D855" s="6">
        <f t="shared" si="27"/>
        <v>0</v>
      </c>
      <c r="E855" s="5"/>
      <c r="F855" s="5"/>
      <c r="G855" s="5"/>
      <c r="H855" s="5"/>
    </row>
    <row r="856" spans="1:8" ht="20.25" hidden="1" customHeight="1" thickBot="1" x14ac:dyDescent="0.3">
      <c r="A856" s="11"/>
      <c r="B856" s="45"/>
      <c r="C856" s="6"/>
      <c r="D856" s="6"/>
      <c r="E856" s="5"/>
      <c r="F856" s="5"/>
      <c r="G856" s="5"/>
      <c r="H856" s="5"/>
    </row>
    <row r="857" spans="1:8" ht="16.5" hidden="1" customHeight="1" thickBot="1" x14ac:dyDescent="0.3">
      <c r="A857" s="11"/>
      <c r="B857" s="45" t="s">
        <v>374</v>
      </c>
      <c r="C857" s="6">
        <v>5000</v>
      </c>
      <c r="D857" s="6"/>
      <c r="E857" s="5"/>
      <c r="F857" s="5"/>
      <c r="G857" s="5"/>
      <c r="H857" s="5"/>
    </row>
    <row r="858" spans="1:8" ht="14.25" customHeight="1" thickBot="1" x14ac:dyDescent="0.3">
      <c r="A858" s="11"/>
      <c r="B858" s="45" t="s">
        <v>384</v>
      </c>
      <c r="C858" s="6">
        <v>0.05</v>
      </c>
      <c r="D858" s="6">
        <f t="shared" ref="D858" si="28">C858</f>
        <v>0.05</v>
      </c>
      <c r="E858" s="5"/>
      <c r="F858" s="5"/>
      <c r="G858" s="5"/>
      <c r="H858" s="5"/>
    </row>
    <row r="859" spans="1:8" ht="15.75" thickBot="1" x14ac:dyDescent="0.3">
      <c r="A859" s="101" t="s">
        <v>195</v>
      </c>
      <c r="B859" s="102"/>
      <c r="C859" s="103"/>
      <c r="D859" s="59">
        <f>D858+D851+D850</f>
        <v>12000.05</v>
      </c>
      <c r="E859" s="5"/>
      <c r="F859" s="5"/>
      <c r="G859" s="5"/>
      <c r="H859" s="5"/>
    </row>
    <row r="860" spans="1:8" s="5" customFormat="1" x14ac:dyDescent="0.25">
      <c r="A860" s="43"/>
      <c r="B860" s="43"/>
      <c r="C860" s="43"/>
      <c r="D860" s="43"/>
      <c r="E860" s="38"/>
    </row>
    <row r="861" spans="1:8" x14ac:dyDescent="0.25">
      <c r="A861" s="8"/>
      <c r="B861" s="5"/>
      <c r="C861" s="5"/>
      <c r="D861" s="5"/>
      <c r="E861" s="5"/>
      <c r="F861" s="5"/>
      <c r="G861" s="5"/>
      <c r="H861" s="5"/>
    </row>
    <row r="862" spans="1:8" x14ac:dyDescent="0.25">
      <c r="A862" s="9" t="s">
        <v>339</v>
      </c>
      <c r="B862" s="9"/>
      <c r="C862" s="9"/>
      <c r="D862" s="9"/>
      <c r="E862" s="5"/>
    </row>
    <row r="863" spans="1:8" ht="15.75" thickBot="1" x14ac:dyDescent="0.3">
      <c r="A863" s="4"/>
      <c r="B863" s="5">
        <v>342</v>
      </c>
      <c r="C863" s="5"/>
      <c r="D863" s="5"/>
      <c r="E863" s="5"/>
    </row>
    <row r="864" spans="1:8" x14ac:dyDescent="0.25">
      <c r="A864" s="10" t="s">
        <v>5</v>
      </c>
      <c r="B864" s="89" t="s">
        <v>34</v>
      </c>
      <c r="C864" s="89" t="s">
        <v>9</v>
      </c>
      <c r="D864" s="89" t="s">
        <v>113</v>
      </c>
      <c r="E864" s="29" t="s">
        <v>11</v>
      </c>
    </row>
    <row r="865" spans="1:5" ht="15.75" thickBot="1" x14ac:dyDescent="0.3">
      <c r="A865" s="11" t="s">
        <v>6</v>
      </c>
      <c r="B865" s="90"/>
      <c r="C865" s="90"/>
      <c r="D865" s="90"/>
      <c r="E865" s="6" t="s">
        <v>114</v>
      </c>
    </row>
    <row r="866" spans="1:5" ht="15.75" thickBot="1" x14ac:dyDescent="0.3">
      <c r="A866" s="11">
        <v>1</v>
      </c>
      <c r="B866" s="6">
        <v>2</v>
      </c>
      <c r="C866" s="6">
        <v>3</v>
      </c>
      <c r="D866" s="6">
        <v>4</v>
      </c>
      <c r="E866" s="6">
        <v>5</v>
      </c>
    </row>
    <row r="867" spans="1:5" x14ac:dyDescent="0.25">
      <c r="A867" s="52"/>
      <c r="B867" s="48" t="s">
        <v>385</v>
      </c>
      <c r="C867" s="52">
        <v>25</v>
      </c>
      <c r="D867" s="52">
        <v>28.6</v>
      </c>
      <c r="E867" s="40">
        <v>715</v>
      </c>
    </row>
    <row r="868" spans="1:5" x14ac:dyDescent="0.25">
      <c r="A868" s="91" t="s">
        <v>151</v>
      </c>
      <c r="B868" s="92"/>
      <c r="C868" s="92"/>
      <c r="D868" s="93"/>
      <c r="E868" s="53">
        <f>E867</f>
        <v>715</v>
      </c>
    </row>
    <row r="871" spans="1:5" x14ac:dyDescent="0.25">
      <c r="A871" s="87"/>
      <c r="B871" s="87"/>
      <c r="C871" s="87"/>
      <c r="D871" s="87"/>
      <c r="E871" s="87"/>
    </row>
    <row r="872" spans="1:5" x14ac:dyDescent="0.25">
      <c r="A872" s="87"/>
      <c r="B872" s="87"/>
      <c r="C872" s="87"/>
      <c r="D872" s="87"/>
      <c r="E872" s="87"/>
    </row>
    <row r="873" spans="1:5" ht="12.75" customHeight="1" x14ac:dyDescent="0.25">
      <c r="A873" s="58"/>
      <c r="B873" s="5"/>
      <c r="C873" s="5"/>
      <c r="D873" s="5"/>
      <c r="E873" s="5"/>
    </row>
    <row r="874" spans="1:5" ht="15" hidden="1" customHeight="1" x14ac:dyDescent="0.25">
      <c r="A874" s="94" t="s">
        <v>347</v>
      </c>
      <c r="B874" s="94"/>
      <c r="C874" s="94"/>
      <c r="D874" s="94"/>
      <c r="E874" s="94"/>
    </row>
    <row r="875" spans="1:5" ht="15" hidden="1" customHeight="1" x14ac:dyDescent="0.25">
      <c r="A875" s="86" t="s">
        <v>115</v>
      </c>
      <c r="B875" s="86"/>
      <c r="C875" s="86"/>
      <c r="D875" s="86"/>
      <c r="E875" s="86"/>
    </row>
    <row r="876" spans="1:5" x14ac:dyDescent="0.25">
      <c r="A876" s="87"/>
      <c r="B876" s="87"/>
      <c r="C876" s="87"/>
      <c r="D876" s="87"/>
      <c r="E876" s="87"/>
    </row>
    <row r="877" spans="1:5" x14ac:dyDescent="0.25">
      <c r="A877" s="87"/>
      <c r="B877" s="87"/>
      <c r="C877" s="87"/>
      <c r="D877" s="87"/>
      <c r="E877" s="87"/>
    </row>
    <row r="878" spans="1:5" x14ac:dyDescent="0.25">
      <c r="A878" s="58"/>
      <c r="B878" s="5"/>
      <c r="C878" s="5"/>
      <c r="D878" s="5"/>
      <c r="E878" s="5"/>
    </row>
    <row r="879" spans="1:5" x14ac:dyDescent="0.25">
      <c r="A879" s="88"/>
      <c r="B879" s="88"/>
      <c r="C879" s="88"/>
      <c r="D879" s="88"/>
      <c r="E879" s="88"/>
    </row>
  </sheetData>
  <mergeCells count="277">
    <mergeCell ref="A821:E821"/>
    <mergeCell ref="B823:B824"/>
    <mergeCell ref="C823:C824"/>
    <mergeCell ref="D823:D824"/>
    <mergeCell ref="A838:D838"/>
    <mergeCell ref="C468:C469"/>
    <mergeCell ref="D468:D469"/>
    <mergeCell ref="A482:C482"/>
    <mergeCell ref="A494:C494"/>
    <mergeCell ref="B592:B593"/>
    <mergeCell ref="C592:C593"/>
    <mergeCell ref="D592:D593"/>
    <mergeCell ref="A602:D602"/>
    <mergeCell ref="A613:D613"/>
    <mergeCell ref="A617:D617"/>
    <mergeCell ref="A620:D620"/>
    <mergeCell ref="A635:D635"/>
    <mergeCell ref="A637:D637"/>
    <mergeCell ref="B499:B500"/>
    <mergeCell ref="C499:C500"/>
    <mergeCell ref="D499:D500"/>
    <mergeCell ref="A506:D506"/>
    <mergeCell ref="D804:D805"/>
    <mergeCell ref="A819:C819"/>
    <mergeCell ref="C347:C348"/>
    <mergeCell ref="D347:D348"/>
    <mergeCell ref="E347:E348"/>
    <mergeCell ref="A345:F345"/>
    <mergeCell ref="B365:B366"/>
    <mergeCell ref="A360:E360"/>
    <mergeCell ref="A508:D508"/>
    <mergeCell ref="A400:C400"/>
    <mergeCell ref="A456:C456"/>
    <mergeCell ref="A458:C458"/>
    <mergeCell ref="A461:C461"/>
    <mergeCell ref="B409:B410"/>
    <mergeCell ref="C409:C410"/>
    <mergeCell ref="D409:D410"/>
    <mergeCell ref="A424:C424"/>
    <mergeCell ref="A427:C427"/>
    <mergeCell ref="A448:C448"/>
    <mergeCell ref="A451:C451"/>
    <mergeCell ref="A454:C454"/>
    <mergeCell ref="A462:C462"/>
    <mergeCell ref="B468:B469"/>
    <mergeCell ref="A353:E353"/>
    <mergeCell ref="A322:G322"/>
    <mergeCell ref="A290:E290"/>
    <mergeCell ref="B291:B292"/>
    <mergeCell ref="C291:C292"/>
    <mergeCell ref="D243:D244"/>
    <mergeCell ref="F291:F292"/>
    <mergeCell ref="A587:C587"/>
    <mergeCell ref="B309:B310"/>
    <mergeCell ref="C309:C310"/>
    <mergeCell ref="D309:D310"/>
    <mergeCell ref="E309:E310"/>
    <mergeCell ref="F309:F310"/>
    <mergeCell ref="A314:F314"/>
    <mergeCell ref="A377:C377"/>
    <mergeCell ref="A396:C396"/>
    <mergeCell ref="A398:C398"/>
    <mergeCell ref="C365:C366"/>
    <mergeCell ref="D365:D366"/>
    <mergeCell ref="B324:B325"/>
    <mergeCell ref="C324:C325"/>
    <mergeCell ref="D324:D325"/>
    <mergeCell ref="E324:E325"/>
    <mergeCell ref="A343:E343"/>
    <mergeCell ref="B347:B348"/>
    <mergeCell ref="A241:E241"/>
    <mergeCell ref="A250:D250"/>
    <mergeCell ref="C248:D248"/>
    <mergeCell ref="B277:B278"/>
    <mergeCell ref="C277:C278"/>
    <mergeCell ref="D277:D278"/>
    <mergeCell ref="E277:E278"/>
    <mergeCell ref="F277:F278"/>
    <mergeCell ref="A282:F282"/>
    <mergeCell ref="B258:B259"/>
    <mergeCell ref="C258:C259"/>
    <mergeCell ref="D258:D259"/>
    <mergeCell ref="E258:E259"/>
    <mergeCell ref="F258:F259"/>
    <mergeCell ref="A273:F273"/>
    <mergeCell ref="A275:G275"/>
    <mergeCell ref="A859:C859"/>
    <mergeCell ref="A407:D407"/>
    <mergeCell ref="E291:E292"/>
    <mergeCell ref="A839:D839"/>
    <mergeCell ref="B841:B842"/>
    <mergeCell ref="C841:C842"/>
    <mergeCell ref="D841:D842"/>
    <mergeCell ref="C606:C607"/>
    <mergeCell ref="D606:D607"/>
    <mergeCell ref="B625:B626"/>
    <mergeCell ref="C625:C626"/>
    <mergeCell ref="D625:D626"/>
    <mergeCell ref="A644:D644"/>
    <mergeCell ref="A790:D790"/>
    <mergeCell ref="A766:D766"/>
    <mergeCell ref="A782:D782"/>
    <mergeCell ref="B649:B650"/>
    <mergeCell ref="C649:C650"/>
    <mergeCell ref="D649:D650"/>
    <mergeCell ref="A658:D658"/>
    <mergeCell ref="A800:D800"/>
    <mergeCell ref="A802:D802"/>
    <mergeCell ref="B804:B805"/>
    <mergeCell ref="C804:C805"/>
    <mergeCell ref="A621:D621"/>
    <mergeCell ref="B664:B665"/>
    <mergeCell ref="C664:C665"/>
    <mergeCell ref="D664:D665"/>
    <mergeCell ref="A799:D799"/>
    <mergeCell ref="A363:D363"/>
    <mergeCell ref="A662:E662"/>
    <mergeCell ref="A394:C394"/>
    <mergeCell ref="B530:B531"/>
    <mergeCell ref="C530:C531"/>
    <mergeCell ref="D530:D531"/>
    <mergeCell ref="A571:C571"/>
    <mergeCell ref="B606:B607"/>
    <mergeCell ref="A510:D510"/>
    <mergeCell ref="A615:D615"/>
    <mergeCell ref="A210:C210"/>
    <mergeCell ref="A225:C225"/>
    <mergeCell ref="A168:C168"/>
    <mergeCell ref="A170:A171"/>
    <mergeCell ref="C170:C171"/>
    <mergeCell ref="D170:D171"/>
    <mergeCell ref="A175:A176"/>
    <mergeCell ref="C175:C176"/>
    <mergeCell ref="D175:D176"/>
    <mergeCell ref="A182:C182"/>
    <mergeCell ref="A184:A185"/>
    <mergeCell ref="C184:C185"/>
    <mergeCell ref="D184:D185"/>
    <mergeCell ref="A189:A190"/>
    <mergeCell ref="C189:C190"/>
    <mergeCell ref="D189:D190"/>
    <mergeCell ref="A196:C196"/>
    <mergeCell ref="A198:A199"/>
    <mergeCell ref="C198:C199"/>
    <mergeCell ref="D198:D199"/>
    <mergeCell ref="A212:A213"/>
    <mergeCell ref="C212:C213"/>
    <mergeCell ref="D212:D213"/>
    <mergeCell ref="A217:A218"/>
    <mergeCell ref="A137:D137"/>
    <mergeCell ref="A126:D126"/>
    <mergeCell ref="A148:D148"/>
    <mergeCell ref="B118:B119"/>
    <mergeCell ref="C118:C119"/>
    <mergeCell ref="D118:D119"/>
    <mergeCell ref="A203:A204"/>
    <mergeCell ref="C203:C204"/>
    <mergeCell ref="D203:D204"/>
    <mergeCell ref="C155:C156"/>
    <mergeCell ref="D155:D156"/>
    <mergeCell ref="A161:A162"/>
    <mergeCell ref="C161:C162"/>
    <mergeCell ref="D161:D162"/>
    <mergeCell ref="A150:E150"/>
    <mergeCell ref="B151:B152"/>
    <mergeCell ref="C151:C152"/>
    <mergeCell ref="D151:D152"/>
    <mergeCell ref="A155:A156"/>
    <mergeCell ref="A149:F149"/>
    <mergeCell ref="B123:D123"/>
    <mergeCell ref="B125:D125"/>
    <mergeCell ref="A39:E39"/>
    <mergeCell ref="A112:D112"/>
    <mergeCell ref="A113:D113"/>
    <mergeCell ref="A127:D127"/>
    <mergeCell ref="A114:D114"/>
    <mergeCell ref="A116:D116"/>
    <mergeCell ref="A128:D128"/>
    <mergeCell ref="B129:B130"/>
    <mergeCell ref="C129:C130"/>
    <mergeCell ref="D129:D130"/>
    <mergeCell ref="A110:D110"/>
    <mergeCell ref="A57:E57"/>
    <mergeCell ref="A4:G4"/>
    <mergeCell ref="A2:G2"/>
    <mergeCell ref="A3:G3"/>
    <mergeCell ref="A5:G5"/>
    <mergeCell ref="A6:G6"/>
    <mergeCell ref="A8:G8"/>
    <mergeCell ref="A10:G10"/>
    <mergeCell ref="A19:G19"/>
    <mergeCell ref="B51:B52"/>
    <mergeCell ref="C51:C52"/>
    <mergeCell ref="D51:D52"/>
    <mergeCell ref="E51:E52"/>
    <mergeCell ref="B41:B42"/>
    <mergeCell ref="C41:C42"/>
    <mergeCell ref="D41:D42"/>
    <mergeCell ref="E41:E42"/>
    <mergeCell ref="F41:F42"/>
    <mergeCell ref="A47:E47"/>
    <mergeCell ref="B33:B34"/>
    <mergeCell ref="C33:C34"/>
    <mergeCell ref="D33:D34"/>
    <mergeCell ref="E33:E34"/>
    <mergeCell ref="F33:F34"/>
    <mergeCell ref="G12:G13"/>
    <mergeCell ref="A17:F17"/>
    <mergeCell ref="B21:B22"/>
    <mergeCell ref="C21:C22"/>
    <mergeCell ref="D21:D22"/>
    <mergeCell ref="E21:E22"/>
    <mergeCell ref="A26:D26"/>
    <mergeCell ref="B12:B13"/>
    <mergeCell ref="C12:C13"/>
    <mergeCell ref="D12:D13"/>
    <mergeCell ref="E12:E13"/>
    <mergeCell ref="F12:F13"/>
    <mergeCell ref="A31:F31"/>
    <mergeCell ref="A29:F29"/>
    <mergeCell ref="A49:F49"/>
    <mergeCell ref="A59:F59"/>
    <mergeCell ref="A61:F61"/>
    <mergeCell ref="A70:A71"/>
    <mergeCell ref="A138:D138"/>
    <mergeCell ref="A139:D139"/>
    <mergeCell ref="B140:B141"/>
    <mergeCell ref="C140:C141"/>
    <mergeCell ref="D140:D141"/>
    <mergeCell ref="A55:D55"/>
    <mergeCell ref="B66:B67"/>
    <mergeCell ref="C66:C67"/>
    <mergeCell ref="D66:D67"/>
    <mergeCell ref="A62:E62"/>
    <mergeCell ref="A64:E64"/>
    <mergeCell ref="A117:D117"/>
    <mergeCell ref="A84:D84"/>
    <mergeCell ref="A86:A87"/>
    <mergeCell ref="A98:D98"/>
    <mergeCell ref="A103:D103"/>
    <mergeCell ref="A107:D107"/>
    <mergeCell ref="A111:D111"/>
    <mergeCell ref="C217:C218"/>
    <mergeCell ref="D217:D218"/>
    <mergeCell ref="A224:C224"/>
    <mergeCell ref="A512:D512"/>
    <mergeCell ref="A513:D513"/>
    <mergeCell ref="D291:D292"/>
    <mergeCell ref="A252:E252"/>
    <mergeCell ref="A254:E254"/>
    <mergeCell ref="A255:E255"/>
    <mergeCell ref="A257:E257"/>
    <mergeCell ref="A228:E228"/>
    <mergeCell ref="A227:E227"/>
    <mergeCell ref="B230:B231"/>
    <mergeCell ref="C230:C231"/>
    <mergeCell ref="D230:D231"/>
    <mergeCell ref="A236:D236"/>
    <mergeCell ref="A251:D251"/>
    <mergeCell ref="A240:E240"/>
    <mergeCell ref="B243:B244"/>
    <mergeCell ref="C243:C244"/>
    <mergeCell ref="A305:F305"/>
    <mergeCell ref="A239:E239"/>
    <mergeCell ref="A361:E361"/>
    <mergeCell ref="A307:G307"/>
    <mergeCell ref="A875:E875"/>
    <mergeCell ref="A876:E876"/>
    <mergeCell ref="A877:E877"/>
    <mergeCell ref="A879:E879"/>
    <mergeCell ref="B864:B865"/>
    <mergeCell ref="C864:C865"/>
    <mergeCell ref="D864:D865"/>
    <mergeCell ref="A868:D868"/>
    <mergeCell ref="A871:E871"/>
    <mergeCell ref="A872:E872"/>
    <mergeCell ref="A874:E874"/>
  </mergeCells>
  <hyperlinks>
    <hyperlink ref="D21" location="P911" display="P911"/>
    <hyperlink ref="E67" location="P1095" display="P1095"/>
    <hyperlink ref="B79" r:id="rId1" display="consultantplus://offline/ref=2588FB17E3B47638411962F5B6A898847C1F6BC62FFA93030268D06A87A7E0FCADDB34744E43945D89FB3B0D7011I3I"/>
    <hyperlink ref="B95" r:id="rId2" display="consultantplus://offline/ref=2588FB17E3B47638411962F5B6A898847C1F6BC62FFA93030268D06A87A7E0FCADDB34744E43945D89FB3B0D7011I3I"/>
  </hyperlinks>
  <pageMargins left="0.7" right="0.7" top="0.75" bottom="0.75" header="0.3" footer="0.3"/>
  <pageSetup paperSize="9" scale="86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7" workbookViewId="0">
      <selection activeCell="F42" sqref="F42"/>
    </sheetView>
  </sheetViews>
  <sheetFormatPr defaultRowHeight="15" x14ac:dyDescent="0.25"/>
  <cols>
    <col min="2" max="2" width="17.5703125" customWidth="1"/>
    <col min="3" max="3" width="28.85546875" customWidth="1"/>
    <col min="5" max="5" width="14.7109375" customWidth="1"/>
    <col min="6" max="6" width="13.28515625" customWidth="1"/>
  </cols>
  <sheetData>
    <row r="1" spans="1:7" ht="15.75" x14ac:dyDescent="0.25">
      <c r="A1" s="122" t="s">
        <v>1</v>
      </c>
      <c r="B1" s="122"/>
      <c r="C1" s="122"/>
      <c r="D1" s="122"/>
      <c r="E1" s="122"/>
      <c r="F1" s="122"/>
      <c r="G1" s="122"/>
    </row>
    <row r="2" spans="1:7" ht="15.75" x14ac:dyDescent="0.25">
      <c r="A2" s="122" t="s">
        <v>324</v>
      </c>
      <c r="B2" s="122"/>
      <c r="C2" s="122"/>
      <c r="D2" s="122"/>
      <c r="E2" s="122"/>
      <c r="F2" s="122"/>
      <c r="G2" s="122"/>
    </row>
    <row r="3" spans="1:7" ht="15.75" x14ac:dyDescent="0.25">
      <c r="A3" s="122" t="s">
        <v>2</v>
      </c>
      <c r="B3" s="122"/>
      <c r="C3" s="122"/>
      <c r="D3" s="122"/>
      <c r="E3" s="122"/>
      <c r="F3" s="122"/>
      <c r="G3" s="122"/>
    </row>
    <row r="4" spans="1:7" ht="15.75" x14ac:dyDescent="0.25">
      <c r="A4" s="122" t="s">
        <v>376</v>
      </c>
      <c r="B4" s="122"/>
      <c r="C4" s="122"/>
      <c r="D4" s="122"/>
      <c r="E4" s="122"/>
      <c r="F4" s="122"/>
      <c r="G4" s="122"/>
    </row>
    <row r="5" spans="1:7" x14ac:dyDescent="0.25">
      <c r="A5" s="4"/>
      <c r="B5" s="5"/>
      <c r="C5" s="5"/>
      <c r="D5" s="5"/>
      <c r="E5" s="5"/>
      <c r="F5" s="5"/>
      <c r="G5" s="5"/>
    </row>
    <row r="6" spans="1:7" x14ac:dyDescent="0.25">
      <c r="A6" s="123" t="s">
        <v>3</v>
      </c>
      <c r="B6" s="123"/>
      <c r="C6" s="123"/>
      <c r="D6" s="123"/>
      <c r="E6" s="123"/>
      <c r="F6" s="123"/>
      <c r="G6" s="123"/>
    </row>
    <row r="7" spans="1:7" ht="12" customHeight="1" x14ac:dyDescent="0.25">
      <c r="A7" s="4"/>
      <c r="B7" s="5"/>
      <c r="C7" s="5"/>
      <c r="D7" s="5"/>
      <c r="E7" s="5"/>
      <c r="F7" s="5"/>
      <c r="G7" s="5"/>
    </row>
    <row r="8" spans="1:7" ht="41.25" hidden="1" customHeight="1" x14ac:dyDescent="0.25">
      <c r="A8" s="99" t="s">
        <v>4</v>
      </c>
      <c r="B8" s="99"/>
      <c r="C8" s="99"/>
      <c r="D8" s="99"/>
      <c r="E8" s="99"/>
      <c r="F8" s="99"/>
      <c r="G8" s="99"/>
    </row>
    <row r="9" spans="1:7" ht="38.25" hidden="1" customHeight="1" x14ac:dyDescent="0.25">
      <c r="A9" s="4"/>
      <c r="B9" s="5"/>
      <c r="C9" s="5"/>
      <c r="D9" s="5"/>
      <c r="E9" s="5"/>
      <c r="F9" s="5"/>
      <c r="G9" s="5"/>
    </row>
    <row r="10" spans="1:7" ht="0.75" hidden="1" customHeight="1" x14ac:dyDescent="0.25">
      <c r="A10" s="10" t="s">
        <v>5</v>
      </c>
      <c r="B10" s="89" t="s">
        <v>7</v>
      </c>
      <c r="C10" s="89" t="s">
        <v>8</v>
      </c>
      <c r="D10" s="89" t="s">
        <v>9</v>
      </c>
      <c r="E10" s="89" t="s">
        <v>10</v>
      </c>
      <c r="F10" s="89" t="s">
        <v>11</v>
      </c>
      <c r="G10" s="89" t="s">
        <v>12</v>
      </c>
    </row>
    <row r="11" spans="1:7" ht="39" hidden="1" customHeight="1" x14ac:dyDescent="0.25">
      <c r="A11" s="11" t="s">
        <v>6</v>
      </c>
      <c r="B11" s="90"/>
      <c r="C11" s="90"/>
      <c r="D11" s="90"/>
      <c r="E11" s="90"/>
      <c r="F11" s="90"/>
      <c r="G11" s="90"/>
    </row>
    <row r="12" spans="1:7" ht="41.25" hidden="1" customHeight="1" x14ac:dyDescent="0.25">
      <c r="A12" s="11">
        <v>1</v>
      </c>
      <c r="B12" s="7"/>
      <c r="C12" s="7"/>
      <c r="D12" s="7"/>
      <c r="E12" s="7"/>
      <c r="F12" s="7"/>
      <c r="G12" s="7"/>
    </row>
    <row r="13" spans="1:7" ht="60.75" hidden="1" customHeight="1" x14ac:dyDescent="0.25">
      <c r="A13" s="11">
        <v>2</v>
      </c>
      <c r="B13" s="7"/>
      <c r="C13" s="7"/>
      <c r="D13" s="7"/>
      <c r="E13" s="7"/>
      <c r="F13" s="7"/>
      <c r="G13" s="7"/>
    </row>
    <row r="14" spans="1:7" ht="99" hidden="1" customHeight="1" x14ac:dyDescent="0.25">
      <c r="A14" s="12"/>
      <c r="B14" s="7"/>
      <c r="C14" s="7"/>
      <c r="D14" s="7"/>
      <c r="E14" s="7"/>
      <c r="F14" s="7"/>
      <c r="G14" s="7"/>
    </row>
    <row r="15" spans="1:7" ht="146.25" hidden="1" customHeight="1" x14ac:dyDescent="0.25">
      <c r="A15" s="110" t="s">
        <v>13</v>
      </c>
      <c r="B15" s="111"/>
      <c r="C15" s="111"/>
      <c r="D15" s="111"/>
      <c r="E15" s="111"/>
      <c r="F15" s="112"/>
      <c r="G15" s="7"/>
    </row>
    <row r="16" spans="1:7" x14ac:dyDescent="0.25">
      <c r="A16" s="4"/>
      <c r="B16" s="5"/>
      <c r="C16" s="5"/>
      <c r="D16" s="5"/>
      <c r="E16" s="5"/>
      <c r="F16" s="5"/>
      <c r="G16" s="5"/>
    </row>
    <row r="17" spans="1:9" x14ac:dyDescent="0.25">
      <c r="A17" s="99" t="s">
        <v>14</v>
      </c>
      <c r="B17" s="99"/>
      <c r="C17" s="99"/>
      <c r="D17" s="99"/>
      <c r="E17" s="99"/>
      <c r="F17" s="99"/>
      <c r="G17" s="99"/>
    </row>
    <row r="18" spans="1:9" ht="15.75" thickBot="1" x14ac:dyDescent="0.3">
      <c r="A18" s="4"/>
      <c r="B18" s="5"/>
      <c r="C18" s="5"/>
      <c r="D18" s="5"/>
      <c r="E18" s="5"/>
      <c r="F18" s="5"/>
      <c r="G18" s="5"/>
      <c r="H18" s="5"/>
    </row>
    <row r="19" spans="1:9" x14ac:dyDescent="0.25">
      <c r="A19" s="10" t="s">
        <v>5</v>
      </c>
      <c r="B19" s="89" t="s">
        <v>15</v>
      </c>
      <c r="C19" s="89" t="s">
        <v>16</v>
      </c>
      <c r="D19" s="120" t="s">
        <v>17</v>
      </c>
      <c r="E19" s="89" t="s">
        <v>11</v>
      </c>
      <c r="F19" s="5"/>
      <c r="G19" s="5"/>
      <c r="H19" s="5"/>
    </row>
    <row r="20" spans="1:9" ht="14.25" customHeight="1" thickBot="1" x14ac:dyDescent="0.3">
      <c r="A20" s="11" t="s">
        <v>6</v>
      </c>
      <c r="B20" s="90"/>
      <c r="C20" s="90"/>
      <c r="D20" s="121"/>
      <c r="E20" s="90"/>
      <c r="F20" s="5"/>
      <c r="G20" s="5"/>
      <c r="H20" s="5"/>
    </row>
    <row r="21" spans="1:9" ht="74.25" hidden="1" customHeight="1" thickBot="1" x14ac:dyDescent="0.3">
      <c r="A21" s="11"/>
      <c r="B21" s="6"/>
      <c r="C21" s="7"/>
      <c r="D21" s="7"/>
      <c r="E21" s="7"/>
      <c r="F21" s="5"/>
      <c r="G21" s="5"/>
      <c r="H21" s="5"/>
    </row>
    <row r="22" spans="1:9" ht="15" hidden="1" customHeight="1" thickBot="1" x14ac:dyDescent="0.3">
      <c r="A22" s="11"/>
      <c r="B22" s="7"/>
      <c r="C22" s="7"/>
      <c r="D22" s="7"/>
      <c r="E22" s="7"/>
      <c r="F22" s="5"/>
      <c r="G22" s="5"/>
    </row>
    <row r="23" spans="1:9" ht="75.75" hidden="1" thickBot="1" x14ac:dyDescent="0.3">
      <c r="A23" s="12"/>
      <c r="B23" s="7" t="s">
        <v>145</v>
      </c>
      <c r="C23" s="7" t="s">
        <v>188</v>
      </c>
      <c r="D23" s="7"/>
      <c r="E23" s="7"/>
      <c r="F23" s="5"/>
      <c r="G23" s="5"/>
    </row>
    <row r="24" spans="1:9" ht="120.75" hidden="1" thickBot="1" x14ac:dyDescent="0.3">
      <c r="A24" s="12"/>
      <c r="B24" s="7" t="s">
        <v>187</v>
      </c>
      <c r="C24" s="7" t="s">
        <v>189</v>
      </c>
      <c r="D24" s="7"/>
      <c r="E24" s="7"/>
      <c r="F24" s="5"/>
      <c r="G24" s="5"/>
    </row>
    <row r="25" spans="1:9" ht="150.75" hidden="1" thickBot="1" x14ac:dyDescent="0.3">
      <c r="A25" s="12"/>
      <c r="B25" s="7" t="s">
        <v>145</v>
      </c>
      <c r="C25" s="7" t="s">
        <v>190</v>
      </c>
      <c r="D25" s="7"/>
      <c r="E25" s="7"/>
      <c r="F25" s="5"/>
      <c r="G25" s="5"/>
    </row>
    <row r="26" spans="1:9" ht="86.25" customHeight="1" thickBot="1" x14ac:dyDescent="0.3">
      <c r="A26" s="12"/>
      <c r="B26" s="7" t="s">
        <v>191</v>
      </c>
      <c r="C26" s="7" t="s">
        <v>353</v>
      </c>
      <c r="D26" s="7"/>
      <c r="E26" s="7">
        <v>408000</v>
      </c>
      <c r="F26" s="5"/>
      <c r="G26" s="5"/>
    </row>
    <row r="27" spans="1:9" ht="57.75" customHeight="1" thickBot="1" x14ac:dyDescent="0.3">
      <c r="A27" s="12"/>
      <c r="B27" s="7" t="s">
        <v>352</v>
      </c>
      <c r="C27" s="7" t="s">
        <v>377</v>
      </c>
      <c r="D27" s="7"/>
      <c r="E27" s="7">
        <v>546840</v>
      </c>
      <c r="F27" s="5"/>
      <c r="G27" s="5"/>
    </row>
    <row r="28" spans="1:9" ht="120" customHeight="1" thickBot="1" x14ac:dyDescent="0.3">
      <c r="A28" s="12"/>
      <c r="B28" s="7" t="s">
        <v>192</v>
      </c>
      <c r="C28" s="7" t="s">
        <v>354</v>
      </c>
      <c r="D28" s="7"/>
      <c r="E28" s="7">
        <v>215300</v>
      </c>
      <c r="F28" s="5"/>
      <c r="G28" s="5"/>
    </row>
    <row r="29" spans="1:9" ht="120.75" hidden="1" thickBot="1" x14ac:dyDescent="0.3">
      <c r="A29" s="12"/>
      <c r="B29" s="7" t="s">
        <v>192</v>
      </c>
      <c r="C29" s="7" t="s">
        <v>355</v>
      </c>
      <c r="D29" s="7"/>
      <c r="E29" s="7"/>
      <c r="F29" s="5"/>
      <c r="G29" s="5"/>
    </row>
    <row r="30" spans="1:9" ht="105.75" hidden="1" thickBot="1" x14ac:dyDescent="0.3">
      <c r="A30" s="12"/>
      <c r="B30" s="7" t="s">
        <v>352</v>
      </c>
      <c r="C30" s="7" t="s">
        <v>356</v>
      </c>
      <c r="D30" s="7"/>
      <c r="E30" s="7"/>
      <c r="F30" s="5"/>
      <c r="G30" s="5"/>
    </row>
    <row r="31" spans="1:9" ht="15.75" thickBot="1" x14ac:dyDescent="0.3">
      <c r="A31" s="110" t="s">
        <v>13</v>
      </c>
      <c r="B31" s="111"/>
      <c r="C31" s="111"/>
      <c r="D31" s="112"/>
      <c r="E31" s="7">
        <f>E26+E28+E29+E30+E27</f>
        <v>1170140</v>
      </c>
      <c r="F31" s="5"/>
      <c r="G31" s="5"/>
      <c r="H31" s="5"/>
      <c r="I31" s="5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5"/>
    </row>
    <row r="33" spans="1:7" x14ac:dyDescent="0.25">
      <c r="A33" s="114" t="s">
        <v>19</v>
      </c>
      <c r="B33" s="114"/>
      <c r="C33" s="114"/>
      <c r="D33" s="114"/>
      <c r="E33" s="114"/>
      <c r="F33" s="114"/>
      <c r="G33" s="5"/>
    </row>
    <row r="34" spans="1:7" x14ac:dyDescent="0.25">
      <c r="A34" s="4"/>
      <c r="B34" s="5"/>
      <c r="C34" s="5"/>
      <c r="D34" s="5"/>
      <c r="E34" s="5"/>
      <c r="F34" s="5"/>
      <c r="G34" s="5"/>
    </row>
    <row r="35" spans="1:7" x14ac:dyDescent="0.25">
      <c r="A35" s="99" t="s">
        <v>20</v>
      </c>
      <c r="B35" s="99"/>
      <c r="C35" s="99"/>
      <c r="D35" s="99"/>
      <c r="E35" s="99"/>
      <c r="F35" s="99"/>
      <c r="G35" s="5"/>
    </row>
    <row r="36" spans="1:7" ht="15.75" thickBot="1" x14ac:dyDescent="0.3">
      <c r="A36" s="4"/>
      <c r="B36" s="5"/>
      <c r="C36" s="5"/>
      <c r="D36" s="5"/>
      <c r="E36" s="5"/>
      <c r="F36" s="5"/>
      <c r="G36" s="5"/>
    </row>
    <row r="37" spans="1:7" x14ac:dyDescent="0.25">
      <c r="A37" s="10" t="s">
        <v>5</v>
      </c>
      <c r="B37" s="89" t="s">
        <v>21</v>
      </c>
      <c r="C37" s="89" t="s">
        <v>131</v>
      </c>
      <c r="D37" s="89" t="s">
        <v>22</v>
      </c>
      <c r="E37" s="89" t="s">
        <v>23</v>
      </c>
      <c r="F37" s="89" t="s">
        <v>11</v>
      </c>
      <c r="G37" s="5"/>
    </row>
    <row r="38" spans="1:7" ht="15.75" thickBot="1" x14ac:dyDescent="0.3">
      <c r="A38" s="11" t="s">
        <v>6</v>
      </c>
      <c r="B38" s="90"/>
      <c r="C38" s="90"/>
      <c r="D38" s="90"/>
      <c r="E38" s="90"/>
      <c r="F38" s="90"/>
      <c r="G38" s="5"/>
    </row>
    <row r="39" spans="1:7" ht="60" customHeight="1" thickBot="1" x14ac:dyDescent="0.3">
      <c r="A39" s="11">
        <v>1</v>
      </c>
      <c r="B39" s="7" t="s">
        <v>24</v>
      </c>
      <c r="C39" s="7">
        <v>32</v>
      </c>
      <c r="D39" s="7">
        <v>6</v>
      </c>
      <c r="E39" s="7">
        <v>39266.36</v>
      </c>
      <c r="F39" s="7">
        <v>7591782</v>
      </c>
      <c r="G39" s="5"/>
    </row>
    <row r="40" spans="1:7" ht="15.75" hidden="1" thickBot="1" x14ac:dyDescent="0.3">
      <c r="A40" s="11">
        <v>1.1000000000000001</v>
      </c>
      <c r="B40" s="7"/>
      <c r="C40" s="7"/>
      <c r="D40" s="7"/>
      <c r="E40" s="7"/>
      <c r="F40" s="7"/>
      <c r="G40" s="5"/>
    </row>
    <row r="41" spans="1:7" ht="15.75" hidden="1" thickBot="1" x14ac:dyDescent="0.3">
      <c r="A41" s="11">
        <v>1.2</v>
      </c>
      <c r="B41" s="7"/>
      <c r="C41" s="7"/>
      <c r="D41" s="7"/>
      <c r="E41" s="7"/>
      <c r="F41" s="7"/>
      <c r="G41" s="5"/>
    </row>
    <row r="42" spans="1:7" ht="15.75" thickBot="1" x14ac:dyDescent="0.3">
      <c r="A42" s="12"/>
      <c r="B42" s="7"/>
      <c r="C42" s="7"/>
      <c r="D42" s="7"/>
      <c r="E42" s="7"/>
      <c r="F42" s="7">
        <f>F39</f>
        <v>7591782</v>
      </c>
      <c r="G42" s="5"/>
    </row>
    <row r="43" spans="1:7" ht="15.75" thickBot="1" x14ac:dyDescent="0.3">
      <c r="A43" s="110" t="s">
        <v>13</v>
      </c>
      <c r="B43" s="111"/>
      <c r="C43" s="111"/>
      <c r="D43" s="111"/>
      <c r="E43" s="112"/>
      <c r="F43" s="7">
        <f>F42</f>
        <v>7591782</v>
      </c>
      <c r="G43" s="5"/>
    </row>
    <row r="44" spans="1:7" ht="9" customHeight="1" x14ac:dyDescent="0.25">
      <c r="A44" s="4"/>
      <c r="B44" s="5"/>
      <c r="C44" s="5"/>
      <c r="D44" s="5"/>
      <c r="E44" s="5"/>
      <c r="F44" s="5"/>
      <c r="G44" s="5"/>
    </row>
    <row r="45" spans="1:7" hidden="1" x14ac:dyDescent="0.25">
      <c r="A45" s="10" t="s">
        <v>5</v>
      </c>
      <c r="B45" s="89" t="s">
        <v>21</v>
      </c>
      <c r="C45" s="89" t="s">
        <v>8</v>
      </c>
      <c r="D45" s="89" t="s">
        <v>22</v>
      </c>
      <c r="E45" s="89" t="s">
        <v>25</v>
      </c>
      <c r="F45" s="89" t="s">
        <v>26</v>
      </c>
      <c r="G45" s="5"/>
    </row>
    <row r="46" spans="1:7" ht="15.75" hidden="1" thickBot="1" x14ac:dyDescent="0.3">
      <c r="A46" s="11" t="s">
        <v>6</v>
      </c>
      <c r="B46" s="90"/>
      <c r="C46" s="90"/>
      <c r="D46" s="90"/>
      <c r="E46" s="90"/>
      <c r="F46" s="90"/>
      <c r="G46" s="5"/>
    </row>
    <row r="47" spans="1:7" ht="60.75" hidden="1" thickBot="1" x14ac:dyDescent="0.3">
      <c r="A47" s="11">
        <v>2</v>
      </c>
      <c r="B47" s="7" t="s">
        <v>27</v>
      </c>
      <c r="C47" s="7"/>
      <c r="D47" s="7"/>
      <c r="E47" s="7"/>
      <c r="F47" s="7"/>
      <c r="G47" s="5"/>
    </row>
    <row r="48" spans="1:7" ht="15.75" hidden="1" thickBot="1" x14ac:dyDescent="0.3">
      <c r="A48" s="11">
        <v>2.1</v>
      </c>
      <c r="B48" s="7"/>
      <c r="C48" s="7"/>
      <c r="D48" s="7"/>
      <c r="E48" s="7"/>
      <c r="F48" s="7"/>
      <c r="G48" s="5"/>
    </row>
    <row r="49" spans="1:7" ht="15.75" hidden="1" thickBot="1" x14ac:dyDescent="0.3">
      <c r="A49" s="11">
        <v>2.2000000000000002</v>
      </c>
      <c r="B49" s="7"/>
      <c r="C49" s="7"/>
      <c r="D49" s="7"/>
      <c r="E49" s="7"/>
      <c r="F49" s="7"/>
      <c r="G49" s="5"/>
    </row>
    <row r="50" spans="1:7" ht="15.75" hidden="1" thickBot="1" x14ac:dyDescent="0.3">
      <c r="A50" s="12"/>
      <c r="B50" s="7"/>
      <c r="C50" s="7"/>
      <c r="D50" s="7"/>
      <c r="E50" s="7"/>
      <c r="F50" s="7"/>
      <c r="G50" s="5"/>
    </row>
    <row r="51" spans="1:7" ht="15.75" hidden="1" thickBot="1" x14ac:dyDescent="0.3">
      <c r="A51" s="110" t="s">
        <v>13</v>
      </c>
      <c r="B51" s="111"/>
      <c r="C51" s="111"/>
      <c r="D51" s="111"/>
      <c r="E51" s="112"/>
      <c r="F51" s="7"/>
      <c r="G51" s="5"/>
    </row>
    <row r="52" spans="1:7" ht="8.25" customHeight="1" x14ac:dyDescent="0.25">
      <c r="A52" s="4"/>
      <c r="B52" s="5"/>
      <c r="C52" s="5"/>
      <c r="D52" s="5"/>
      <c r="E52" s="5"/>
      <c r="F52" s="5"/>
      <c r="G52" s="5"/>
    </row>
    <row r="53" spans="1:7" hidden="1" x14ac:dyDescent="0.25">
      <c r="A53" s="99" t="s">
        <v>28</v>
      </c>
      <c r="B53" s="99"/>
      <c r="C53" s="99"/>
      <c r="D53" s="99"/>
      <c r="E53" s="99"/>
      <c r="F53" s="99"/>
      <c r="G53" s="5"/>
    </row>
    <row r="54" spans="1:7" hidden="1" x14ac:dyDescent="0.25">
      <c r="A54" s="4"/>
      <c r="B54" s="5"/>
      <c r="C54" s="5"/>
      <c r="D54" s="5"/>
      <c r="E54" s="5"/>
      <c r="F54" s="5"/>
      <c r="G54" s="5"/>
    </row>
    <row r="55" spans="1:7" hidden="1" x14ac:dyDescent="0.25">
      <c r="A55" s="10" t="s">
        <v>5</v>
      </c>
      <c r="B55" s="89" t="s">
        <v>29</v>
      </c>
      <c r="C55" s="89" t="s">
        <v>30</v>
      </c>
      <c r="D55" s="89" t="s">
        <v>11</v>
      </c>
      <c r="E55" s="89" t="s">
        <v>12</v>
      </c>
      <c r="F55" s="5"/>
      <c r="G55" s="5"/>
    </row>
    <row r="56" spans="1:7" ht="15.75" hidden="1" thickBot="1" x14ac:dyDescent="0.3">
      <c r="A56" s="11" t="s">
        <v>6</v>
      </c>
      <c r="B56" s="90"/>
      <c r="C56" s="90"/>
      <c r="D56" s="90"/>
      <c r="E56" s="90"/>
      <c r="F56" s="5"/>
      <c r="G56" s="5"/>
    </row>
    <row r="57" spans="1:7" ht="30" hidden="1" customHeight="1" thickBot="1" x14ac:dyDescent="0.3">
      <c r="A57" s="12">
        <v>1</v>
      </c>
      <c r="B57" s="7" t="s">
        <v>132</v>
      </c>
      <c r="C57" s="7" t="s">
        <v>186</v>
      </c>
      <c r="D57" s="7"/>
      <c r="E57" s="7"/>
      <c r="F57" s="5"/>
      <c r="G57" s="5"/>
    </row>
    <row r="58" spans="1:7" ht="30.75" hidden="1" thickBot="1" x14ac:dyDescent="0.3">
      <c r="A58" s="12">
        <v>1</v>
      </c>
      <c r="B58" s="7" t="s">
        <v>146</v>
      </c>
      <c r="C58" s="7" t="s">
        <v>147</v>
      </c>
      <c r="D58" s="7"/>
      <c r="E58" s="7"/>
      <c r="F58" s="5"/>
      <c r="G58" s="5"/>
    </row>
    <row r="59" spans="1:7" ht="14.25" hidden="1" customHeight="1" thickBot="1" x14ac:dyDescent="0.3">
      <c r="A59" s="12" t="s">
        <v>13</v>
      </c>
      <c r="B59" s="7"/>
      <c r="C59" s="7"/>
      <c r="D59" s="7">
        <f>D58+D57</f>
        <v>0</v>
      </c>
      <c r="E59" s="7"/>
      <c r="F59" s="5"/>
      <c r="G59" s="5"/>
    </row>
    <row r="60" spans="1:7" ht="0.75" hidden="1" customHeight="1" thickBot="1" x14ac:dyDescent="0.3">
      <c r="A60" s="110"/>
      <c r="B60" s="111"/>
      <c r="C60" s="111"/>
      <c r="D60" s="112"/>
      <c r="E60" s="7"/>
      <c r="F60" s="5"/>
      <c r="G60" s="5"/>
    </row>
    <row r="61" spans="1:7" hidden="1" x14ac:dyDescent="0.25">
      <c r="A61" s="5"/>
      <c r="B61" s="5"/>
      <c r="C61" s="5"/>
      <c r="D61" s="5"/>
      <c r="E61" s="5"/>
      <c r="F61" s="5"/>
      <c r="G61" s="5"/>
    </row>
    <row r="62" spans="1:7" hidden="1" x14ac:dyDescent="0.25">
      <c r="A62" s="5"/>
      <c r="B62" s="5"/>
      <c r="C62" s="5"/>
      <c r="D62" s="5"/>
      <c r="E62" s="5"/>
      <c r="F62" s="5"/>
      <c r="G62" s="5"/>
    </row>
    <row r="63" spans="1:7" hidden="1" x14ac:dyDescent="0.25">
      <c r="A63" s="5"/>
      <c r="B63" s="5"/>
      <c r="C63" s="5"/>
      <c r="D63" s="5"/>
      <c r="E63" s="5"/>
      <c r="F63" s="5"/>
      <c r="G63" s="5"/>
    </row>
    <row r="64" spans="1:7" x14ac:dyDescent="0.25">
      <c r="A64" s="5"/>
      <c r="B64" s="5"/>
      <c r="C64" s="5"/>
      <c r="D64" s="5"/>
      <c r="E64" s="5"/>
      <c r="F64" s="5"/>
      <c r="G64" s="5"/>
    </row>
  </sheetData>
  <mergeCells count="39">
    <mergeCell ref="G10:G11"/>
    <mergeCell ref="A1:G1"/>
    <mergeCell ref="A2:G2"/>
    <mergeCell ref="A3:G3"/>
    <mergeCell ref="A4:G4"/>
    <mergeCell ref="A6:G6"/>
    <mergeCell ref="A8:G8"/>
    <mergeCell ref="B10:B11"/>
    <mergeCell ref="C10:C11"/>
    <mergeCell ref="D10:D11"/>
    <mergeCell ref="E10:E11"/>
    <mergeCell ref="F10:F11"/>
    <mergeCell ref="A15:F15"/>
    <mergeCell ref="A17:G17"/>
    <mergeCell ref="B19:B20"/>
    <mergeCell ref="C19:C20"/>
    <mergeCell ref="D19:D20"/>
    <mergeCell ref="E19:E20"/>
    <mergeCell ref="F45:F46"/>
    <mergeCell ref="A31:D31"/>
    <mergeCell ref="A33:F33"/>
    <mergeCell ref="A35:F35"/>
    <mergeCell ref="B37:B38"/>
    <mergeCell ref="C37:C38"/>
    <mergeCell ref="D37:D38"/>
    <mergeCell ref="E37:E38"/>
    <mergeCell ref="F37:F38"/>
    <mergeCell ref="A43:E43"/>
    <mergeCell ref="B45:B46"/>
    <mergeCell ref="C45:C46"/>
    <mergeCell ref="D45:D46"/>
    <mergeCell ref="E45:E46"/>
    <mergeCell ref="A60:D60"/>
    <mergeCell ref="A51:E51"/>
    <mergeCell ref="A53:F53"/>
    <mergeCell ref="B55:B56"/>
    <mergeCell ref="C55:C56"/>
    <mergeCell ref="D55:D56"/>
    <mergeCell ref="E55:E56"/>
  </mergeCells>
  <hyperlinks>
    <hyperlink ref="D19" location="P911" display="P91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Bug-MON</dc:creator>
  <cp:lastModifiedBy>User</cp:lastModifiedBy>
  <cp:lastPrinted>2022-01-17T11:55:46Z</cp:lastPrinted>
  <dcterms:created xsi:type="dcterms:W3CDTF">2019-12-24T08:16:41Z</dcterms:created>
  <dcterms:modified xsi:type="dcterms:W3CDTF">2023-03-13T10:34:50Z</dcterms:modified>
</cp:coreProperties>
</file>