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65" windowWidth="11355" windowHeight="5670" activeTab="0"/>
  </bookViews>
  <sheets>
    <sheet name="Дун" sheetId="1" r:id="rId1"/>
  </sheets>
  <definedNames>
    <definedName name="_xlnm.Print_Area" localSheetId="0">'Дун'!$A$1:$CB$475</definedName>
  </definedNames>
  <calcPr fullCalcOnLoad="1"/>
</workbook>
</file>

<file path=xl/sharedStrings.xml><?xml version="1.0" encoding="utf-8"?>
<sst xmlns="http://schemas.openxmlformats.org/spreadsheetml/2006/main" count="725" uniqueCount="246">
  <si>
    <t>Расчет расходов по подстатье "Заработная плата"</t>
  </si>
  <si>
    <t>№ п/п</t>
  </si>
  <si>
    <t>Наименование показателя</t>
  </si>
  <si>
    <t>Код строки</t>
  </si>
  <si>
    <t>ФОТ в месяц (тыс. руб.)</t>
  </si>
  <si>
    <t>Количество месяцев</t>
  </si>
  <si>
    <t>Сумма (тыс. руб.)</t>
  </si>
  <si>
    <t>6=4*5</t>
  </si>
  <si>
    <t>Заработная плата</t>
  </si>
  <si>
    <t>Всего по 211 статье</t>
  </si>
  <si>
    <t>Расчет расходов по подстатье "Прочие выплаты"</t>
  </si>
  <si>
    <t>Итого</t>
  </si>
  <si>
    <t>Количество сотрудников, получающих колмпенсацию</t>
  </si>
  <si>
    <t>Всего по 212 статье</t>
  </si>
  <si>
    <t>Расчет расходов по подстатье "Начисления на оплату труда"</t>
  </si>
  <si>
    <t>Начисления на оплату труда</t>
  </si>
  <si>
    <t>Всего по 213 статье</t>
  </si>
  <si>
    <t>Расчет расходов по подстатье "Коммунальные услуги"</t>
  </si>
  <si>
    <t>Единица измерения</t>
  </si>
  <si>
    <t>Количество в год</t>
  </si>
  <si>
    <t>Тариф (руб.)</t>
  </si>
  <si>
    <t>Сумма (руб.)</t>
  </si>
  <si>
    <t>Оплата отопления и горячего водоснабжения</t>
  </si>
  <si>
    <t>Гкал</t>
  </si>
  <si>
    <t>Холодное водоснабжение</t>
  </si>
  <si>
    <t>куб. м</t>
  </si>
  <si>
    <t>Водоотведение</t>
  </si>
  <si>
    <t>Потребление электроэнергии</t>
  </si>
  <si>
    <t>кВт.час</t>
  </si>
  <si>
    <t xml:space="preserve">Всего по 223 статье </t>
  </si>
  <si>
    <t>7=5*6</t>
  </si>
  <si>
    <t>ФОТ в месяц (руб.)</t>
  </si>
  <si>
    <t>Сумма компенсации на сотрудника в год (руб.)</t>
  </si>
  <si>
    <t>Процент начислений</t>
  </si>
  <si>
    <t>Расчет расходов по подстатье "Услуги связи"</t>
  </si>
  <si>
    <t>Количество</t>
  </si>
  <si>
    <t>Стоимость (руб.)</t>
  </si>
  <si>
    <t>мес</t>
  </si>
  <si>
    <t xml:space="preserve">Всего по 221 статье </t>
  </si>
  <si>
    <t>Расчет расходов по подстатье "Услуги по содержанию имущества"</t>
  </si>
  <si>
    <t>Средняя стоимость (руб.)</t>
  </si>
  <si>
    <t>шт</t>
  </si>
  <si>
    <t>Пропитка чердачных помещений</t>
  </si>
  <si>
    <t>кв</t>
  </si>
  <si>
    <t>Дератизация</t>
  </si>
  <si>
    <t xml:space="preserve">Всего по 225 статье </t>
  </si>
  <si>
    <t>Расчет расходов по подстатье "Прочие услуги"</t>
  </si>
  <si>
    <t>чел</t>
  </si>
  <si>
    <t>Обслуживание АПС</t>
  </si>
  <si>
    <t xml:space="preserve">Всего по 226 статье </t>
  </si>
  <si>
    <t>Расчет расходов по подстатье "Прочие расходы"</t>
  </si>
  <si>
    <t>Начислено</t>
  </si>
  <si>
    <t>Квартал</t>
  </si>
  <si>
    <t>Наименование расходов</t>
  </si>
  <si>
    <t xml:space="preserve">Всего по 290 статье </t>
  </si>
  <si>
    <t>Расчет расходов по статье "Увеличение стоимости основных средств"</t>
  </si>
  <si>
    <t xml:space="preserve">Всего по 310 статье </t>
  </si>
  <si>
    <t>Расчет расходов по статье "Увеличение стоимости материальных запасов"</t>
  </si>
  <si>
    <t>Средняя стоимость ( руб.)</t>
  </si>
  <si>
    <t xml:space="preserve">Всего по 340 статье </t>
  </si>
  <si>
    <t>Ежемесячное денежное вознаграждение за классное руководство</t>
  </si>
  <si>
    <t>Молодёжная политика и оздоровление детей</t>
  </si>
  <si>
    <t>Средняя стоимость (тыс. руб.)</t>
  </si>
  <si>
    <t>Спорт инвентарь</t>
  </si>
  <si>
    <t>7=5*6/1000</t>
  </si>
  <si>
    <t>питание</t>
  </si>
  <si>
    <t>дето-дней</t>
  </si>
  <si>
    <t>Расчет расходов по подстатье "Транспортные услуги"</t>
  </si>
  <si>
    <t>Количество человек, направленных в командировки в год</t>
  </si>
  <si>
    <t xml:space="preserve">Всего по 222 статье </t>
  </si>
  <si>
    <t>Вывоз мусора</t>
  </si>
  <si>
    <t>раз</t>
  </si>
  <si>
    <t>Белизна</t>
  </si>
  <si>
    <t>кг</t>
  </si>
  <si>
    <t>Итого по мероприятию 10.10.00</t>
  </si>
  <si>
    <t>Оплата проезда при командировках на курсы повышения квалификации</t>
  </si>
  <si>
    <t>л</t>
  </si>
  <si>
    <t>Чистящие средства</t>
  </si>
  <si>
    <t>Стиральный порошок</t>
  </si>
  <si>
    <t>Швабры</t>
  </si>
  <si>
    <t>Гвозди</t>
  </si>
  <si>
    <t>Бумага</t>
  </si>
  <si>
    <t>Краска для стен</t>
  </si>
  <si>
    <t>Сроительные материалы:</t>
  </si>
  <si>
    <t>Ремонт по разовой заявке</t>
  </si>
  <si>
    <t>резиновые перчатки</t>
  </si>
  <si>
    <t>Вёдра</t>
  </si>
  <si>
    <t>Веники,метла</t>
  </si>
  <si>
    <t>Канц. товары:</t>
  </si>
  <si>
    <t>Ватман</t>
  </si>
  <si>
    <t>Госпошлина</t>
  </si>
  <si>
    <t>Заработная плата мероприятие 31.11.01</t>
  </si>
  <si>
    <t>Итого по мероприятию 31.11.01</t>
  </si>
  <si>
    <t xml:space="preserve">Хоз. товары: мероприятие </t>
  </si>
  <si>
    <t>Кисти для краски</t>
  </si>
  <si>
    <t>Замки</t>
  </si>
  <si>
    <t>Количество сотрудников, напра-вляемых в командировку, в год</t>
  </si>
  <si>
    <t>Количество суток пребывания в командировке</t>
  </si>
  <si>
    <t>Компенсационные выплаты за приобретение книгоиздательской продукции</t>
  </si>
  <si>
    <t xml:space="preserve">Начисления на оплату труда </t>
  </si>
  <si>
    <t xml:space="preserve">Итого </t>
  </si>
  <si>
    <t xml:space="preserve">Изготовление новой печати </t>
  </si>
  <si>
    <t>шт.</t>
  </si>
  <si>
    <t>мероприятие 31.11.01</t>
  </si>
  <si>
    <t>Дезинфицирующие средства</t>
  </si>
  <si>
    <t>Валики</t>
  </si>
  <si>
    <t>Файлы</t>
  </si>
  <si>
    <t>Гуашь</t>
  </si>
  <si>
    <t xml:space="preserve">Абонентская плата </t>
  </si>
  <si>
    <t>Аккредитация</t>
  </si>
  <si>
    <t>Ассенизация</t>
  </si>
  <si>
    <t>Медицинский осмотр работников</t>
  </si>
  <si>
    <t>Обучение штатных работников санитарному минимуму</t>
  </si>
  <si>
    <t>КПК (ночлег)</t>
  </si>
  <si>
    <t>пара</t>
  </si>
  <si>
    <t>Заики</t>
  </si>
  <si>
    <t>пачка</t>
  </si>
  <si>
    <t>лист</t>
  </si>
  <si>
    <t>кв.м</t>
  </si>
  <si>
    <t>Деревоплита</t>
  </si>
  <si>
    <t>Медикаменты</t>
  </si>
  <si>
    <t>Полотно нетканое</t>
  </si>
  <si>
    <t>Лампы</t>
  </si>
  <si>
    <t>уп</t>
  </si>
  <si>
    <t>Исполнитель: экономист</t>
  </si>
  <si>
    <t>(подпись)                                 (расшифровка подписи)</t>
  </si>
  <si>
    <t>Аккарицидная обработка</t>
  </si>
  <si>
    <t>Тетради</t>
  </si>
  <si>
    <t>Цемент</t>
  </si>
  <si>
    <t>Линолиум</t>
  </si>
  <si>
    <t>упак</t>
  </si>
  <si>
    <t>Гигиеническая подготовка работников образовательных учреждений</t>
  </si>
  <si>
    <t>Услуги по тех.сервису и проф работам системы водоподготовки.</t>
  </si>
  <si>
    <t xml:space="preserve">                                         Савинова М.В.</t>
  </si>
  <si>
    <t>Денежные средства на повышение заработной платы мероприятие 31.11.01</t>
  </si>
  <si>
    <t>Аттестация рабочих мест</t>
  </si>
  <si>
    <t>мест</t>
  </si>
  <si>
    <t xml:space="preserve">Налог на загрязнение природной окружающей среды </t>
  </si>
  <si>
    <t>Клей</t>
  </si>
  <si>
    <t>Краска тонер</t>
  </si>
  <si>
    <t>Итого по 611</t>
  </si>
  <si>
    <t xml:space="preserve">Расчет расходов  "Прочие услуги" 226        </t>
  </si>
  <si>
    <t>КОСГУ</t>
  </si>
  <si>
    <t>Сумма ( руб.)</t>
  </si>
  <si>
    <t xml:space="preserve">Субсидия на государственную поддержку материально-технической базы </t>
  </si>
  <si>
    <t>Итого мероприятие 21.04.00</t>
  </si>
  <si>
    <t>Средняя стоимость ( руб.)   с учетом повышения в 2012г</t>
  </si>
  <si>
    <t>Субсидия на обеспечение бесплатным питанием обучающихся</t>
  </si>
  <si>
    <t>чел/дни</t>
  </si>
  <si>
    <t>Субсидия на государственную поддержку материально-технической базы образовательных учреждений Ярославской области.</t>
  </si>
  <si>
    <t>Установка кнопок экстренног вызова</t>
  </si>
  <si>
    <t>Мероприятие 31.12.00</t>
  </si>
  <si>
    <t>Субсидия на обеспечение бесплатным питанием обучающихся (1-4 кл)</t>
  </si>
  <si>
    <t>Субсидия на обеспечение бесплатным питанием обучающихся (многодетные)</t>
  </si>
  <si>
    <t>Субсидия на обеспечение бесплатным питанием обучающихся (остальные)</t>
  </si>
  <si>
    <t>Итого по 612</t>
  </si>
  <si>
    <t>Субсидия на выполнение муниципального задания  (вид расхода 611)</t>
  </si>
  <si>
    <t>м2</t>
  </si>
  <si>
    <t>Приобретение неисключительных (пользовательских), лицензионных прав на программное обеспечение</t>
  </si>
  <si>
    <t>Средняя сумма компенсации</t>
  </si>
  <si>
    <t>Оплата проезда к месту служебной командировки  мер.31.11.01</t>
  </si>
  <si>
    <t>Мел</t>
  </si>
  <si>
    <t>Карандаши цветные</t>
  </si>
  <si>
    <t>меш</t>
  </si>
  <si>
    <t>Бумага цветная</t>
  </si>
  <si>
    <t>Субсидия на иные цели (вид расхода 612)</t>
  </si>
  <si>
    <t>Итого мероприятие 10.18.00</t>
  </si>
  <si>
    <t>Средняя стоимость проезда  (руб.)</t>
  </si>
  <si>
    <t>мероприятие 10.10.00</t>
  </si>
  <si>
    <t xml:space="preserve">Земельный налог  </t>
  </si>
  <si>
    <t>Налог на имущество</t>
  </si>
  <si>
    <t>Учебники</t>
  </si>
  <si>
    <t>Ножницы</t>
  </si>
  <si>
    <t>Степлер</t>
  </si>
  <si>
    <t xml:space="preserve">Софинансирование материально-технической базы   </t>
  </si>
  <si>
    <t>Обучение работников по электробезопасности</t>
  </si>
  <si>
    <t>Нештатная зар. Плата</t>
  </si>
  <si>
    <t>Уплата штрафов, пеней</t>
  </si>
  <si>
    <t>Умывальник с подогревом воды</t>
  </si>
  <si>
    <t>наб</t>
  </si>
  <si>
    <t>Кисти</t>
  </si>
  <si>
    <t>Краска</t>
  </si>
  <si>
    <t>Растворитель</t>
  </si>
  <si>
    <t>Скрепки</t>
  </si>
  <si>
    <t>Кнопки</t>
  </si>
  <si>
    <t xml:space="preserve">Мыло </t>
  </si>
  <si>
    <t>Совок для мусора</t>
  </si>
  <si>
    <t>мероприятие 10.17.00</t>
  </si>
  <si>
    <t>Итого мероприятие 10.17.00</t>
  </si>
  <si>
    <t>Субсидия на монтаж светильников в мастерской МОУ Дуниловской ООШ.</t>
  </si>
  <si>
    <t>Электромонтажные работы</t>
  </si>
  <si>
    <t>Вертикальные жалюзи</t>
  </si>
  <si>
    <t>Нештатная зар. Плата за расчистку крыши от снега</t>
  </si>
  <si>
    <t>Итого мероприятие 60.00.00</t>
  </si>
  <si>
    <t>Субсидия на ремонт полов в Дуниловской школе.</t>
  </si>
  <si>
    <t>Ремонт полов</t>
  </si>
  <si>
    <t>Итого мероприятие 23.10.00</t>
  </si>
  <si>
    <t>Итого мероприятие 22.19.00</t>
  </si>
  <si>
    <t>Итого мероприятие 10.00.00</t>
  </si>
  <si>
    <t>Субсидия на реализацию ОЦП "Энергосбережение и энергоэффективность в ЯО".</t>
  </si>
  <si>
    <t>Субсидия на реализацию муниципальной целевой программы "Энергосбережение и повышение энергоэффективности в БМР".</t>
  </si>
  <si>
    <t>Установка узла учета тепловой энергии</t>
  </si>
  <si>
    <t>Замена оконных блоков 2,15*1,75</t>
  </si>
  <si>
    <t>Замена оконных блоков 2,15*3,5</t>
  </si>
  <si>
    <t>Замена оконных блоков 2,5*1,2</t>
  </si>
  <si>
    <t>Замена оконных блоков 4*1,2</t>
  </si>
  <si>
    <t>Замена дверей 1,35*2,10</t>
  </si>
  <si>
    <t>Замена дверей  1,15*2,6</t>
  </si>
  <si>
    <t>Замена дверей  1,5*2,4</t>
  </si>
  <si>
    <t>Субсидия  на  приобретение и установку оконных рам в Дуниловской  школе  из средств резервного фонда  области</t>
  </si>
  <si>
    <t xml:space="preserve">Приобретение и установку оконных рам </t>
  </si>
  <si>
    <t>Итого мероприятие 10.17.01</t>
  </si>
  <si>
    <t>Субсидия на ремонт полов в Дуниловской школе (софинансирование)</t>
  </si>
  <si>
    <t>Субсидия на ремонт полов в Дуниловской школе</t>
  </si>
  <si>
    <t>Субсидия на  промывку и опрессовку системы отопления в  Дуниловской школе.</t>
  </si>
  <si>
    <t>Промывка и опрессовка системы отопления</t>
  </si>
  <si>
    <t>Субсидия на реализацию подпрограммы "Ярославские каникулы" ОЦП "Семья и дети Ярославии" в части оплаты стоимости наборов продуктов питания в лагерях с дневной формой пребывания детей, расположенных на территории ЯО</t>
  </si>
  <si>
    <t xml:space="preserve">Средняя стоимость ( руб.)   </t>
  </si>
  <si>
    <t>Мероприятие 22.23.03</t>
  </si>
  <si>
    <t>питание детей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</si>
  <si>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</si>
  <si>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Мероприятие 31.18.00</t>
  </si>
  <si>
    <t>Картон цветной</t>
  </si>
  <si>
    <t>Ручка</t>
  </si>
  <si>
    <t>Альбом для рисования</t>
  </si>
  <si>
    <t>Ластик</t>
  </si>
  <si>
    <t>Точилка</t>
  </si>
  <si>
    <t>Клей ПВА</t>
  </si>
  <si>
    <t>Краски акварельные</t>
  </si>
  <si>
    <t>Мелки цветные</t>
  </si>
  <si>
    <t>цветная бумага</t>
  </si>
  <si>
    <t>РЦП "Семья и дети Ярославии" подпрпограмму "Ярославские каникулы" в части  наборов продуктов питания</t>
  </si>
  <si>
    <t>Мероприятие 10.95.12</t>
  </si>
  <si>
    <t>Итого по отдыху и оздоровлению</t>
  </si>
  <si>
    <t>Отдых и оздоровление</t>
  </si>
  <si>
    <t>Субсидия на реализацию подпрограммы "Ярославские каникулы" ОЦП "Семья и дети Ярославии" в части оздоровления и отдыха детей</t>
  </si>
  <si>
    <t>Мероприятие 22.23.02</t>
  </si>
  <si>
    <t>чел-дни</t>
  </si>
  <si>
    <t>Краски</t>
  </si>
  <si>
    <t>кор</t>
  </si>
  <si>
    <t>Маркеры</t>
  </si>
  <si>
    <t xml:space="preserve">Картон </t>
  </si>
  <si>
    <t>ГСМ (подвоз детей)</t>
  </si>
  <si>
    <t>Кирпич</t>
  </si>
  <si>
    <t>цемент</t>
  </si>
  <si>
    <t xml:space="preserve">Расчеты к плану по Финансово Хозяйственной Деятельности на 2014 год по МОУ Дуниловская ООШ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</si>
</sst>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_р_."/>
    <numFmt numFmtId="174" formatCode="#,##0_р_."/>
    <numFmt numFmtId="175" formatCode="#,##0.0"/>
    <numFmt numFmtId="176" formatCode="#,##0.00_р_."/>
    <numFmt numFmtId="177" formatCode="0.0%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8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53" applyFont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/>
      <protection/>
    </xf>
    <xf numFmtId="0" fontId="4" fillId="0" borderId="13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168" fontId="8" fillId="0" borderId="0" xfId="53" applyNumberFormat="1" applyFont="1" applyBorder="1" applyAlignment="1">
      <alignment horizontal="center" vertical="center"/>
      <protection/>
    </xf>
    <xf numFmtId="0" fontId="8" fillId="0" borderId="14" xfId="53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6" fillId="0" borderId="0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168" fontId="10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center" vertical="center"/>
      <protection/>
    </xf>
    <xf numFmtId="168" fontId="6" fillId="0" borderId="0" xfId="53" applyNumberFormat="1" applyFont="1" applyBorder="1" applyAlignment="1">
      <alignment horizontal="center" vertical="center"/>
      <protection/>
    </xf>
    <xf numFmtId="0" fontId="2" fillId="33" borderId="12" xfId="53" applyFont="1" applyFill="1" applyBorder="1" applyAlignment="1">
      <alignment horizontal="center" vertical="center"/>
      <protection/>
    </xf>
    <xf numFmtId="168" fontId="8" fillId="0" borderId="13" xfId="53" applyNumberFormat="1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7" fillId="0" borderId="13" xfId="53" applyFont="1" applyBorder="1" applyAlignment="1">
      <alignment horizontal="center" vertical="center"/>
      <protection/>
    </xf>
    <xf numFmtId="0" fontId="8" fillId="0" borderId="13" xfId="53" applyFont="1" applyBorder="1" applyAlignment="1">
      <alignment horizontal="center" vertical="center"/>
      <protection/>
    </xf>
    <xf numFmtId="168" fontId="2" fillId="0" borderId="15" xfId="53" applyNumberFormat="1" applyFont="1" applyBorder="1" applyAlignment="1">
      <alignment horizontal="center" vertical="center"/>
      <protection/>
    </xf>
    <xf numFmtId="168" fontId="2" fillId="0" borderId="16" xfId="53" applyNumberFormat="1" applyFont="1" applyBorder="1" applyAlignment="1">
      <alignment horizontal="center" vertical="center"/>
      <protection/>
    </xf>
    <xf numFmtId="168" fontId="2" fillId="0" borderId="17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/>
      <protection/>
    </xf>
    <xf numFmtId="0" fontId="4" fillId="0" borderId="13" xfId="53" applyFont="1" applyBorder="1" applyAlignment="1">
      <alignment horizontal="center" vertical="center"/>
      <protection/>
    </xf>
    <xf numFmtId="168" fontId="4" fillId="0" borderId="13" xfId="53" applyNumberFormat="1" applyFont="1" applyBorder="1" applyAlignment="1">
      <alignment horizontal="center" vertical="center"/>
      <protection/>
    </xf>
    <xf numFmtId="0" fontId="2" fillId="33" borderId="15" xfId="53" applyFont="1" applyFill="1" applyBorder="1" applyAlignment="1">
      <alignment horizontal="center" vertical="center"/>
      <protection/>
    </xf>
    <xf numFmtId="0" fontId="2" fillId="33" borderId="17" xfId="53" applyFont="1" applyFill="1" applyBorder="1" applyAlignment="1">
      <alignment horizontal="center" vertical="center"/>
      <protection/>
    </xf>
    <xf numFmtId="0" fontId="2" fillId="33" borderId="15" xfId="53" applyFont="1" applyFill="1" applyBorder="1" applyAlignment="1">
      <alignment horizontal="left" vertical="center" wrapText="1"/>
      <protection/>
    </xf>
    <xf numFmtId="0" fontId="2" fillId="33" borderId="16" xfId="53" applyFont="1" applyFill="1" applyBorder="1" applyAlignment="1">
      <alignment horizontal="left" vertical="center" wrapText="1"/>
      <protection/>
    </xf>
    <xf numFmtId="0" fontId="2" fillId="33" borderId="17" xfId="53" applyFont="1" applyFill="1" applyBorder="1" applyAlignment="1">
      <alignment horizontal="left" vertical="center" wrapText="1"/>
      <protection/>
    </xf>
    <xf numFmtId="0" fontId="2" fillId="33" borderId="16" xfId="53" applyFont="1" applyFill="1" applyBorder="1" applyAlignment="1">
      <alignment horizontal="center" vertical="center"/>
      <protection/>
    </xf>
    <xf numFmtId="2" fontId="2" fillId="33" borderId="15" xfId="53" applyNumberFormat="1" applyFont="1" applyFill="1" applyBorder="1" applyAlignment="1">
      <alignment horizontal="center" vertical="center"/>
      <protection/>
    </xf>
    <xf numFmtId="2" fontId="2" fillId="33" borderId="16" xfId="53" applyNumberFormat="1" applyFont="1" applyFill="1" applyBorder="1" applyAlignment="1">
      <alignment horizontal="center" vertical="center"/>
      <protection/>
    </xf>
    <xf numFmtId="2" fontId="2" fillId="33" borderId="17" xfId="53" applyNumberFormat="1" applyFont="1" applyFill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left" vertical="center" wrapText="1"/>
      <protection/>
    </xf>
    <xf numFmtId="0" fontId="2" fillId="0" borderId="16" xfId="53" applyFont="1" applyBorder="1" applyAlignment="1">
      <alignment horizontal="left" vertical="center" wrapText="1"/>
      <protection/>
    </xf>
    <xf numFmtId="0" fontId="2" fillId="0" borderId="17" xfId="53" applyFont="1" applyBorder="1" applyAlignment="1">
      <alignment horizontal="left" vertical="center" wrapText="1"/>
      <protection/>
    </xf>
    <xf numFmtId="0" fontId="2" fillId="0" borderId="16" xfId="53" applyFont="1" applyBorder="1" applyAlignment="1">
      <alignment horizontal="center" vertical="center"/>
      <protection/>
    </xf>
    <xf numFmtId="2" fontId="2" fillId="0" borderId="15" xfId="53" applyNumberFormat="1" applyFont="1" applyBorder="1" applyAlignment="1">
      <alignment horizontal="center" vertical="center"/>
      <protection/>
    </xf>
    <xf numFmtId="2" fontId="2" fillId="0" borderId="16" xfId="53" applyNumberFormat="1" applyFont="1" applyBorder="1" applyAlignment="1">
      <alignment horizontal="center" vertical="center"/>
      <protection/>
    </xf>
    <xf numFmtId="2" fontId="2" fillId="0" borderId="17" xfId="53" applyNumberFormat="1" applyFont="1" applyBorder="1" applyAlignment="1">
      <alignment horizontal="center" vertical="center"/>
      <protection/>
    </xf>
    <xf numFmtId="0" fontId="2" fillId="0" borderId="18" xfId="53" applyFont="1" applyBorder="1" applyAlignment="1">
      <alignment horizontal="center" vertical="center"/>
      <protection/>
    </xf>
    <xf numFmtId="0" fontId="2" fillId="0" borderId="19" xfId="53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2" fillId="0" borderId="21" xfId="53" applyFont="1" applyBorder="1" applyAlignment="1">
      <alignment horizontal="center" vertical="center"/>
      <protection/>
    </xf>
    <xf numFmtId="0" fontId="2" fillId="0" borderId="22" xfId="53" applyFont="1" applyBorder="1" applyAlignment="1">
      <alignment horizontal="center" vertical="center"/>
      <protection/>
    </xf>
    <xf numFmtId="0" fontId="2" fillId="0" borderId="23" xfId="53" applyFont="1" applyBorder="1" applyAlignment="1">
      <alignment horizontal="center" vertical="center"/>
      <protection/>
    </xf>
    <xf numFmtId="168" fontId="2" fillId="33" borderId="13" xfId="0" applyNumberFormat="1" applyFont="1" applyFill="1" applyBorder="1" applyAlignment="1">
      <alignment horizontal="center" vertical="center"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24" xfId="53" applyFont="1" applyBorder="1" applyAlignment="1">
      <alignment horizontal="center" vertical="center" wrapText="1"/>
      <protection/>
    </xf>
    <xf numFmtId="0" fontId="2" fillId="0" borderId="25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24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25" xfId="53" applyFont="1" applyBorder="1" applyAlignment="1">
      <alignment horizontal="center" vertical="center" wrapText="1"/>
      <protection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3" fontId="2" fillId="0" borderId="26" xfId="0" applyNumberFormat="1" applyFont="1" applyBorder="1" applyAlignment="1">
      <alignment horizontal="center" vertical="center"/>
    </xf>
    <xf numFmtId="173" fontId="2" fillId="0" borderId="28" xfId="0" applyNumberFormat="1" applyFont="1" applyBorder="1" applyAlignment="1">
      <alignment horizontal="center" vertical="center"/>
    </xf>
    <xf numFmtId="173" fontId="2" fillId="0" borderId="27" xfId="0" applyNumberFormat="1" applyFont="1" applyBorder="1" applyAlignment="1">
      <alignment horizontal="center" vertical="center"/>
    </xf>
    <xf numFmtId="168" fontId="2" fillId="0" borderId="26" xfId="0" applyNumberFormat="1" applyFont="1" applyBorder="1" applyAlignment="1">
      <alignment horizontal="center" vertical="center"/>
    </xf>
    <xf numFmtId="168" fontId="2" fillId="0" borderId="2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168" fontId="2" fillId="0" borderId="28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168" fontId="4" fillId="0" borderId="28" xfId="0" applyNumberFormat="1" applyFont="1" applyBorder="1" applyAlignment="1">
      <alignment horizontal="center" vertical="center"/>
    </xf>
    <xf numFmtId="168" fontId="4" fillId="0" borderId="27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2" fontId="2" fillId="32" borderId="26" xfId="0" applyNumberFormat="1" applyFont="1" applyFill="1" applyBorder="1" applyAlignment="1">
      <alignment horizontal="center" vertical="center"/>
    </xf>
    <xf numFmtId="2" fontId="2" fillId="32" borderId="28" xfId="0" applyNumberFormat="1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left" vertical="center" wrapText="1"/>
    </xf>
    <xf numFmtId="0" fontId="2" fillId="32" borderId="28" xfId="0" applyFont="1" applyFill="1" applyBorder="1" applyAlignment="1">
      <alignment horizontal="left" vertical="center" wrapText="1"/>
    </xf>
    <xf numFmtId="0" fontId="2" fillId="32" borderId="27" xfId="0" applyFont="1" applyFill="1" applyBorder="1" applyAlignment="1">
      <alignment horizontal="left" vertical="center" wrapText="1"/>
    </xf>
    <xf numFmtId="168" fontId="2" fillId="0" borderId="13" xfId="0" applyNumberFormat="1" applyFont="1" applyFill="1" applyBorder="1" applyAlignment="1">
      <alignment horizontal="center" vertical="center"/>
    </xf>
    <xf numFmtId="10" fontId="2" fillId="0" borderId="26" xfId="0" applyNumberFormat="1" applyFont="1" applyBorder="1" applyAlignment="1">
      <alignment horizontal="center" vertical="center"/>
    </xf>
    <xf numFmtId="10" fontId="2" fillId="0" borderId="28" xfId="0" applyNumberFormat="1" applyFont="1" applyBorder="1" applyAlignment="1">
      <alignment horizontal="center" vertical="center"/>
    </xf>
    <xf numFmtId="10" fontId="2" fillId="0" borderId="2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13" xfId="53" applyFont="1" applyBorder="1" applyAlignment="1">
      <alignment horizontal="center" vertical="center"/>
      <protection/>
    </xf>
    <xf numFmtId="168" fontId="3" fillId="0" borderId="13" xfId="53" applyNumberFormat="1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174" fontId="3" fillId="0" borderId="13" xfId="0" applyNumberFormat="1" applyFont="1" applyBorder="1" applyAlignment="1">
      <alignment horizontal="center" vertical="center"/>
    </xf>
    <xf numFmtId="0" fontId="6" fillId="0" borderId="13" xfId="53" applyFont="1" applyBorder="1" applyAlignment="1">
      <alignment horizontal="center" vertical="center"/>
      <protection/>
    </xf>
    <xf numFmtId="168" fontId="4" fillId="0" borderId="11" xfId="53" applyNumberFormat="1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left" vertical="center" wrapText="1"/>
      <protection/>
    </xf>
    <xf numFmtId="1" fontId="2" fillId="0" borderId="21" xfId="53" applyNumberFormat="1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15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center" vertical="center"/>
      <protection/>
    </xf>
    <xf numFmtId="0" fontId="9" fillId="0" borderId="11" xfId="53" applyFont="1" applyBorder="1" applyAlignment="1">
      <alignment horizontal="center" vertical="center"/>
      <protection/>
    </xf>
    <xf numFmtId="0" fontId="2" fillId="0" borderId="21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 vertical="center"/>
    </xf>
    <xf numFmtId="0" fontId="5" fillId="0" borderId="11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/>
      <protection/>
    </xf>
    <xf numFmtId="169" fontId="2" fillId="0" borderId="26" xfId="0" applyNumberFormat="1" applyFont="1" applyBorder="1" applyAlignment="1">
      <alignment horizontal="center" vertical="center"/>
    </xf>
    <xf numFmtId="169" fontId="2" fillId="0" borderId="28" xfId="0" applyNumberFormat="1" applyFont="1" applyBorder="1" applyAlignment="1">
      <alignment horizontal="center" vertical="center"/>
    </xf>
    <xf numFmtId="169" fontId="2" fillId="0" borderId="27" xfId="0" applyNumberFormat="1" applyFont="1" applyBorder="1" applyAlignment="1">
      <alignment horizontal="center" vertical="center"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19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center" vertical="center"/>
      <protection/>
    </xf>
    <xf numFmtId="168" fontId="2" fillId="0" borderId="0" xfId="0" applyNumberFormat="1" applyFont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53" applyFont="1" applyBorder="1" applyAlignment="1">
      <alignment horizontal="center" vertical="center"/>
      <protection/>
    </xf>
    <xf numFmtId="168" fontId="2" fillId="33" borderId="26" xfId="0" applyNumberFormat="1" applyFont="1" applyFill="1" applyBorder="1" applyAlignment="1">
      <alignment horizontal="center" vertical="center"/>
    </xf>
    <xf numFmtId="168" fontId="2" fillId="33" borderId="28" xfId="0" applyNumberFormat="1" applyFont="1" applyFill="1" applyBorder="1" applyAlignment="1">
      <alignment horizontal="center" vertical="center"/>
    </xf>
    <xf numFmtId="168" fontId="2" fillId="33" borderId="27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8" fontId="2" fillId="0" borderId="26" xfId="0" applyNumberFormat="1" applyFont="1" applyFill="1" applyBorder="1" applyAlignment="1">
      <alignment horizontal="center" vertical="center"/>
    </xf>
    <xf numFmtId="168" fontId="2" fillId="0" borderId="28" xfId="0" applyNumberFormat="1" applyFont="1" applyFill="1" applyBorder="1" applyAlignment="1">
      <alignment horizontal="center" vertical="center"/>
    </xf>
    <xf numFmtId="168" fontId="2" fillId="0" borderId="27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3" fontId="4" fillId="0" borderId="26" xfId="0" applyNumberFormat="1" applyFont="1" applyBorder="1" applyAlignment="1">
      <alignment horizontal="center" vertical="center"/>
    </xf>
    <xf numFmtId="173" fontId="4" fillId="0" borderId="28" xfId="0" applyNumberFormat="1" applyFont="1" applyBorder="1" applyAlignment="1">
      <alignment horizontal="center" vertical="center"/>
    </xf>
    <xf numFmtId="173" fontId="4" fillId="0" borderId="27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68" fontId="4" fillId="0" borderId="26" xfId="0" applyNumberFormat="1" applyFont="1" applyFill="1" applyBorder="1" applyAlignment="1">
      <alignment horizontal="center" vertical="center"/>
    </xf>
    <xf numFmtId="168" fontId="4" fillId="0" borderId="28" xfId="0" applyNumberFormat="1" applyFont="1" applyFill="1" applyBorder="1" applyAlignment="1">
      <alignment horizontal="center" vertical="center"/>
    </xf>
    <xf numFmtId="168" fontId="4" fillId="0" borderId="27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/>
    </xf>
    <xf numFmtId="2" fontId="4" fillId="34" borderId="28" xfId="0" applyNumberFormat="1" applyFont="1" applyFill="1" applyBorder="1" applyAlignment="1">
      <alignment horizontal="center" vertical="center"/>
    </xf>
    <xf numFmtId="2" fontId="4" fillId="34" borderId="2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8" fontId="2" fillId="0" borderId="29" xfId="0" applyNumberFormat="1" applyFont="1" applyBorder="1" applyAlignment="1">
      <alignment horizontal="center" vertical="center"/>
    </xf>
    <xf numFmtId="168" fontId="2" fillId="0" borderId="33" xfId="0" applyNumberFormat="1" applyFont="1" applyBorder="1" applyAlignment="1">
      <alignment horizontal="center" vertical="center"/>
    </xf>
    <xf numFmtId="168" fontId="2" fillId="0" borderId="30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1" fontId="2" fillId="32" borderId="26" xfId="0" applyNumberFormat="1" applyFont="1" applyFill="1" applyBorder="1" applyAlignment="1">
      <alignment horizontal="center" vertical="center"/>
    </xf>
    <xf numFmtId="1" fontId="2" fillId="32" borderId="28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2" fontId="2" fillId="32" borderId="13" xfId="0" applyNumberFormat="1" applyFont="1" applyFill="1" applyBorder="1" applyAlignment="1">
      <alignment horizontal="center" vertical="center"/>
    </xf>
    <xf numFmtId="168" fontId="2" fillId="32" borderId="13" xfId="0" applyNumberFormat="1" applyFont="1" applyFill="1" applyBorder="1" applyAlignment="1">
      <alignment horizontal="center" vertical="center"/>
    </xf>
    <xf numFmtId="168" fontId="8" fillId="33" borderId="13" xfId="53" applyNumberFormat="1" applyFont="1" applyFill="1" applyBorder="1" applyAlignment="1">
      <alignment horizontal="center" vertical="center"/>
      <protection/>
    </xf>
    <xf numFmtId="0" fontId="10" fillId="0" borderId="13" xfId="53" applyFont="1" applyBorder="1" applyAlignment="1">
      <alignment horizontal="center" vertical="center"/>
      <protection/>
    </xf>
    <xf numFmtId="168" fontId="10" fillId="0" borderId="13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 wrapText="1"/>
      <protection/>
    </xf>
    <xf numFmtId="168" fontId="2" fillId="0" borderId="11" xfId="53" applyNumberFormat="1" applyFont="1" applyBorder="1" applyAlignment="1">
      <alignment horizontal="center" vertical="center"/>
      <protection/>
    </xf>
    <xf numFmtId="168" fontId="6" fillId="0" borderId="13" xfId="53" applyNumberFormat="1" applyFont="1" applyBorder="1" applyAlignment="1">
      <alignment horizontal="center" vertical="center"/>
      <protection/>
    </xf>
    <xf numFmtId="2" fontId="2" fillId="0" borderId="21" xfId="53" applyNumberFormat="1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 vertical="center"/>
      <protection/>
    </xf>
    <xf numFmtId="0" fontId="10" fillId="0" borderId="34" xfId="53" applyFont="1" applyBorder="1" applyAlignment="1">
      <alignment horizontal="center" vertical="center"/>
      <protection/>
    </xf>
    <xf numFmtId="0" fontId="10" fillId="0" borderId="20" xfId="53" applyFont="1" applyBorder="1" applyAlignment="1">
      <alignment horizontal="center" vertical="center"/>
      <protection/>
    </xf>
    <xf numFmtId="0" fontId="10" fillId="0" borderId="35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к смете НА 2012 БЮДЖЕТ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CS474"/>
  <sheetViews>
    <sheetView tabSelected="1" view="pageBreakPreview" zoomScale="115" zoomScaleNormal="70" zoomScaleSheetLayoutView="115" zoomScalePageLayoutView="0" workbookViewId="0" topLeftCell="A1">
      <selection activeCell="A3" sqref="A3:BZ3"/>
    </sheetView>
  </sheetViews>
  <sheetFormatPr defaultColWidth="1.875" defaultRowHeight="12.75"/>
  <cols>
    <col min="1" max="1" width="2.375" style="1" customWidth="1"/>
    <col min="2" max="40" width="1.875" style="1" customWidth="1"/>
    <col min="41" max="41" width="0.12890625" style="1" customWidth="1"/>
    <col min="42" max="75" width="1.875" style="1" customWidth="1"/>
    <col min="76" max="76" width="3.75390625" style="1" customWidth="1"/>
    <col min="77" max="77" width="1.25" style="1" customWidth="1"/>
    <col min="78" max="78" width="1.37890625" style="1" customWidth="1"/>
    <col min="79" max="16384" width="1.875" style="1" customWidth="1"/>
  </cols>
  <sheetData>
    <row r="1" spans="1:78" ht="15.75">
      <c r="A1" s="115" t="s">
        <v>245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</row>
    <row r="2" spans="2:80" ht="15" customHeight="1">
      <c r="B2" s="227" t="s">
        <v>156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8">
        <v>41849</v>
      </c>
      <c r="BW2" s="229"/>
      <c r="BX2" s="229"/>
      <c r="BY2" s="229"/>
      <c r="BZ2" s="229"/>
      <c r="CA2" s="229"/>
      <c r="CB2" s="229"/>
    </row>
    <row r="3" spans="1:78" ht="15" customHeight="1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</row>
    <row r="4" spans="1:78" ht="12.75" customHeight="1">
      <c r="A4" s="147" t="s">
        <v>1</v>
      </c>
      <c r="B4" s="148"/>
      <c r="C4" s="147" t="s">
        <v>2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48"/>
      <c r="AP4" s="147" t="s">
        <v>3</v>
      </c>
      <c r="AQ4" s="151"/>
      <c r="AR4" s="151"/>
      <c r="AS4" s="148"/>
      <c r="AT4" s="153" t="s">
        <v>31</v>
      </c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5"/>
      <c r="BG4" s="147" t="s">
        <v>5</v>
      </c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47" t="s">
        <v>21</v>
      </c>
      <c r="BV4" s="151"/>
      <c r="BW4" s="151"/>
      <c r="BX4" s="151"/>
      <c r="BY4" s="151"/>
      <c r="BZ4" s="148"/>
    </row>
    <row r="5" spans="1:78" ht="12.75">
      <c r="A5" s="149"/>
      <c r="B5" s="150"/>
      <c r="C5" s="149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0"/>
      <c r="AP5" s="149"/>
      <c r="AQ5" s="152"/>
      <c r="AR5" s="152"/>
      <c r="AS5" s="150"/>
      <c r="AT5" s="156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8"/>
      <c r="BG5" s="149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49"/>
      <c r="BV5" s="152"/>
      <c r="BW5" s="152"/>
      <c r="BX5" s="152"/>
      <c r="BY5" s="152"/>
      <c r="BZ5" s="150"/>
    </row>
    <row r="6" spans="1:78" ht="12.75">
      <c r="A6" s="95">
        <v>1</v>
      </c>
      <c r="B6" s="96"/>
      <c r="C6" s="95">
        <v>2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96"/>
      <c r="AP6" s="95">
        <v>3</v>
      </c>
      <c r="AQ6" s="125"/>
      <c r="AR6" s="125"/>
      <c r="AS6" s="96"/>
      <c r="AT6" s="95">
        <v>4</v>
      </c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96"/>
      <c r="BG6" s="95">
        <v>5</v>
      </c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95" t="s">
        <v>7</v>
      </c>
      <c r="BV6" s="125"/>
      <c r="BW6" s="125"/>
      <c r="BX6" s="125"/>
      <c r="BY6" s="125"/>
      <c r="BZ6" s="96"/>
    </row>
    <row r="7" spans="1:78" ht="12.75">
      <c r="A7" s="95">
        <v>1</v>
      </c>
      <c r="B7" s="96"/>
      <c r="C7" s="97" t="s">
        <v>91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9"/>
      <c r="AP7" s="100">
        <v>211</v>
      </c>
      <c r="AQ7" s="101"/>
      <c r="AR7" s="101"/>
      <c r="AS7" s="102"/>
      <c r="AT7" s="103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5"/>
      <c r="BG7" s="106">
        <v>12</v>
      </c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8"/>
      <c r="BU7" s="110">
        <f>AT7*BG7</f>
        <v>0</v>
      </c>
      <c r="BV7" s="111"/>
      <c r="BW7" s="111"/>
      <c r="BX7" s="111"/>
      <c r="BY7" s="111"/>
      <c r="BZ7" s="112"/>
    </row>
    <row r="8" spans="1:78" ht="12.75">
      <c r="A8" s="95">
        <v>2</v>
      </c>
      <c r="B8" s="96"/>
      <c r="C8" s="97" t="s">
        <v>134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9"/>
      <c r="AP8" s="100">
        <v>211</v>
      </c>
      <c r="AQ8" s="101"/>
      <c r="AR8" s="101"/>
      <c r="AS8" s="102"/>
      <c r="AT8" s="103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5"/>
      <c r="BG8" s="106">
        <v>4</v>
      </c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8"/>
      <c r="BU8" s="110">
        <f>AT8*BG8</f>
        <v>0</v>
      </c>
      <c r="BV8" s="111"/>
      <c r="BW8" s="111"/>
      <c r="BX8" s="111"/>
      <c r="BY8" s="111"/>
      <c r="BZ8" s="112"/>
    </row>
    <row r="9" spans="1:78" ht="12.75">
      <c r="A9" s="95">
        <v>3</v>
      </c>
      <c r="B9" s="96"/>
      <c r="C9" s="97" t="s">
        <v>134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9"/>
      <c r="AP9" s="100">
        <v>211</v>
      </c>
      <c r="AQ9" s="101"/>
      <c r="AR9" s="101"/>
      <c r="AS9" s="102"/>
      <c r="AT9" s="103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5"/>
      <c r="BG9" s="106">
        <v>8</v>
      </c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8"/>
      <c r="BU9" s="110">
        <f>AT9*BG9</f>
        <v>0</v>
      </c>
      <c r="BV9" s="111"/>
      <c r="BW9" s="111"/>
      <c r="BX9" s="111"/>
      <c r="BY9" s="111"/>
      <c r="BZ9" s="112"/>
    </row>
    <row r="10" spans="1:78" ht="18" customHeight="1">
      <c r="A10" s="95"/>
      <c r="B10" s="96"/>
      <c r="C10" s="284" t="s">
        <v>92</v>
      </c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6"/>
      <c r="AP10" s="100">
        <v>211</v>
      </c>
      <c r="AQ10" s="101"/>
      <c r="AR10" s="101"/>
      <c r="AS10" s="102"/>
      <c r="AT10" s="103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5"/>
      <c r="BG10" s="106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8"/>
      <c r="BU10" s="232">
        <f>BU7+BU8+BU9</f>
        <v>0</v>
      </c>
      <c r="BV10" s="233"/>
      <c r="BW10" s="233"/>
      <c r="BX10" s="233"/>
      <c r="BY10" s="233"/>
      <c r="BZ10" s="234"/>
    </row>
    <row r="11" spans="1:78" ht="15.75" customHeight="1">
      <c r="A11" s="95"/>
      <c r="B11" s="96"/>
      <c r="C11" s="230" t="s">
        <v>9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4"/>
      <c r="BU11" s="232">
        <f>BU10</f>
        <v>0</v>
      </c>
      <c r="BV11" s="233"/>
      <c r="BW11" s="233"/>
      <c r="BX11" s="233"/>
      <c r="BY11" s="233"/>
      <c r="BZ11" s="234"/>
    </row>
    <row r="12" spans="1:78" ht="10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</row>
    <row r="13" spans="1:82" ht="10.5" customHeight="1">
      <c r="A13" s="146" t="s">
        <v>10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266"/>
      <c r="BV13" s="266"/>
      <c r="BW13" s="266"/>
      <c r="BX13" s="266"/>
      <c r="BY13" s="266"/>
      <c r="BZ13" s="266"/>
      <c r="CA13"/>
      <c r="CB13"/>
      <c r="CC13"/>
      <c r="CD13"/>
    </row>
    <row r="14" spans="1:82" ht="12.75" customHeight="1">
      <c r="A14" s="147" t="s">
        <v>1</v>
      </c>
      <c r="B14" s="148"/>
      <c r="C14" s="147" t="s">
        <v>2</v>
      </c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48"/>
      <c r="AP14" s="147" t="s">
        <v>3</v>
      </c>
      <c r="AQ14" s="151"/>
      <c r="AR14" s="151"/>
      <c r="AS14" s="148"/>
      <c r="AT14" s="214" t="s">
        <v>96</v>
      </c>
      <c r="AU14" s="215"/>
      <c r="AV14" s="215"/>
      <c r="AW14" s="215"/>
      <c r="AX14" s="215"/>
      <c r="AY14" s="215"/>
      <c r="AZ14" s="216"/>
      <c r="BA14" s="220" t="s">
        <v>159</v>
      </c>
      <c r="BB14" s="221"/>
      <c r="BC14" s="221"/>
      <c r="BD14" s="221"/>
      <c r="BE14" s="221"/>
      <c r="BF14" s="222"/>
      <c r="BG14" s="147" t="s">
        <v>97</v>
      </c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93" t="s">
        <v>21</v>
      </c>
      <c r="BV14" s="193"/>
      <c r="BW14" s="193"/>
      <c r="BX14" s="193"/>
      <c r="BY14" s="193"/>
      <c r="BZ14" s="193"/>
      <c r="CA14" s="211"/>
      <c r="CB14" s="211"/>
      <c r="CC14" s="211"/>
      <c r="CD14" s="211"/>
    </row>
    <row r="15" spans="1:82" ht="31.5" customHeight="1">
      <c r="A15" s="149"/>
      <c r="B15" s="150"/>
      <c r="C15" s="149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0"/>
      <c r="AP15" s="149"/>
      <c r="AQ15" s="152"/>
      <c r="AR15" s="152"/>
      <c r="AS15" s="150"/>
      <c r="AT15" s="217"/>
      <c r="AU15" s="218"/>
      <c r="AV15" s="218"/>
      <c r="AW15" s="218"/>
      <c r="AX15" s="218"/>
      <c r="AY15" s="218"/>
      <c r="AZ15" s="219"/>
      <c r="BA15" s="223"/>
      <c r="BB15" s="224"/>
      <c r="BC15" s="224"/>
      <c r="BD15" s="224"/>
      <c r="BE15" s="224"/>
      <c r="BF15" s="225"/>
      <c r="BG15" s="149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93"/>
      <c r="BV15" s="193"/>
      <c r="BW15" s="193"/>
      <c r="BX15" s="193"/>
      <c r="BY15" s="193"/>
      <c r="BZ15" s="193"/>
      <c r="CA15" s="212"/>
      <c r="CB15" s="212"/>
      <c r="CC15" s="212"/>
      <c r="CD15" s="212"/>
    </row>
    <row r="16" spans="1:82" ht="12.75">
      <c r="A16" s="95">
        <v>1</v>
      </c>
      <c r="B16" s="96"/>
      <c r="C16" s="95">
        <v>2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96"/>
      <c r="AP16" s="95">
        <v>3</v>
      </c>
      <c r="AQ16" s="125"/>
      <c r="AR16" s="125"/>
      <c r="AS16" s="96"/>
      <c r="AT16" s="193">
        <v>4</v>
      </c>
      <c r="AU16" s="206"/>
      <c r="AV16" s="206"/>
      <c r="AW16" s="206"/>
      <c r="AX16" s="206"/>
      <c r="AY16" s="206"/>
      <c r="AZ16" s="206"/>
      <c r="BA16" s="205">
        <v>5</v>
      </c>
      <c r="BB16" s="207"/>
      <c r="BC16" s="207"/>
      <c r="BD16" s="207"/>
      <c r="BE16" s="207"/>
      <c r="BF16" s="207"/>
      <c r="BG16" s="95">
        <v>5</v>
      </c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205">
        <v>6</v>
      </c>
      <c r="BV16" s="205"/>
      <c r="BW16" s="205"/>
      <c r="BX16" s="205"/>
      <c r="BY16" s="205"/>
      <c r="BZ16" s="205"/>
      <c r="CA16" s="2"/>
      <c r="CB16" s="2"/>
      <c r="CC16" s="2"/>
      <c r="CD16" s="2"/>
    </row>
    <row r="17" spans="1:82" s="11" customFormat="1" ht="14.25" customHeight="1">
      <c r="A17" s="116">
        <v>1</v>
      </c>
      <c r="B17" s="117"/>
      <c r="C17" s="122" t="s">
        <v>160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4"/>
      <c r="AP17" s="208">
        <v>212</v>
      </c>
      <c r="AQ17" s="209"/>
      <c r="AR17" s="209"/>
      <c r="AS17" s="210"/>
      <c r="AT17" s="109">
        <v>5</v>
      </c>
      <c r="AU17" s="109"/>
      <c r="AV17" s="109"/>
      <c r="AW17" s="109"/>
      <c r="AX17" s="109"/>
      <c r="AY17" s="109"/>
      <c r="AZ17" s="109"/>
      <c r="BA17" s="109">
        <v>200</v>
      </c>
      <c r="BB17" s="226"/>
      <c r="BC17" s="226"/>
      <c r="BD17" s="226"/>
      <c r="BE17" s="226"/>
      <c r="BF17" s="226"/>
      <c r="BG17" s="116">
        <v>5</v>
      </c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42">
        <f>AT17*BA17*BG17</f>
        <v>5000</v>
      </c>
      <c r="BV17" s="142"/>
      <c r="BW17" s="142"/>
      <c r="BX17" s="142"/>
      <c r="BY17" s="142"/>
      <c r="BZ17" s="142"/>
      <c r="CA17" s="12"/>
      <c r="CB17" s="12"/>
      <c r="CC17" s="12"/>
      <c r="CD17" s="12"/>
    </row>
    <row r="18" spans="1:82" s="11" customFormat="1" ht="14.25" customHeight="1">
      <c r="A18" s="84">
        <v>1</v>
      </c>
      <c r="B18" s="85"/>
      <c r="C18" s="86" t="s">
        <v>160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8"/>
      <c r="AP18" s="89">
        <v>212</v>
      </c>
      <c r="AQ18" s="90"/>
      <c r="AR18" s="90"/>
      <c r="AS18" s="91"/>
      <c r="AT18" s="92">
        <v>3</v>
      </c>
      <c r="AU18" s="92"/>
      <c r="AV18" s="92"/>
      <c r="AW18" s="92"/>
      <c r="AX18" s="92"/>
      <c r="AY18" s="92"/>
      <c r="AZ18" s="92"/>
      <c r="BA18" s="92">
        <v>100</v>
      </c>
      <c r="BB18" s="93"/>
      <c r="BC18" s="93"/>
      <c r="BD18" s="93"/>
      <c r="BE18" s="93"/>
      <c r="BF18" s="93"/>
      <c r="BG18" s="84">
        <v>3</v>
      </c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71">
        <f>AT18*BA18*BG18</f>
        <v>900</v>
      </c>
      <c r="BV18" s="71"/>
      <c r="BW18" s="71"/>
      <c r="BX18" s="71"/>
      <c r="BY18" s="71"/>
      <c r="BZ18" s="71"/>
      <c r="CA18" s="12"/>
      <c r="CB18" s="12"/>
      <c r="CC18" s="12"/>
      <c r="CD18" s="12"/>
    </row>
    <row r="19" spans="1:82" ht="13.5" customHeight="1">
      <c r="A19" s="95"/>
      <c r="B19" s="96"/>
      <c r="C19" s="100" t="s">
        <v>11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>
        <v>212</v>
      </c>
      <c r="AQ19" s="101"/>
      <c r="AR19" s="101"/>
      <c r="AS19" s="102"/>
      <c r="AT19" s="9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96"/>
      <c r="BG19" s="9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213">
        <f>BU17+BU18</f>
        <v>5900</v>
      </c>
      <c r="BV19" s="213"/>
      <c r="BW19" s="213"/>
      <c r="BX19" s="213"/>
      <c r="BY19" s="213"/>
      <c r="BZ19" s="213"/>
      <c r="CA19" s="2"/>
      <c r="CB19" s="2"/>
      <c r="CC19" s="2"/>
      <c r="CD19" s="2"/>
    </row>
    <row r="20" spans="1:82" ht="14.25" customHeight="1">
      <c r="A20" s="100" t="s">
        <v>13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213">
        <f>BU19</f>
        <v>5900</v>
      </c>
      <c r="BV20" s="213"/>
      <c r="BW20" s="213"/>
      <c r="BX20" s="213"/>
      <c r="BY20" s="213"/>
      <c r="BZ20" s="213"/>
      <c r="CA20" s="2"/>
      <c r="CB20" s="2"/>
      <c r="CC20" s="2"/>
      <c r="CD20" s="2"/>
    </row>
    <row r="21" spans="1:78" ht="10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ht="12.75">
      <c r="A22" s="146" t="s">
        <v>14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</row>
    <row r="23" spans="1:78" ht="12.75" customHeight="1">
      <c r="A23" s="147" t="s">
        <v>1</v>
      </c>
      <c r="B23" s="148"/>
      <c r="C23" s="147" t="s">
        <v>2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48"/>
      <c r="AP23" s="147" t="s">
        <v>3</v>
      </c>
      <c r="AQ23" s="151"/>
      <c r="AR23" s="151"/>
      <c r="AS23" s="148"/>
      <c r="AT23" s="153" t="s">
        <v>31</v>
      </c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5"/>
      <c r="BG23" s="147" t="s">
        <v>33</v>
      </c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48"/>
      <c r="BU23" s="147" t="s">
        <v>21</v>
      </c>
      <c r="BV23" s="151"/>
      <c r="BW23" s="151"/>
      <c r="BX23" s="151"/>
      <c r="BY23" s="151"/>
      <c r="BZ23" s="148"/>
    </row>
    <row r="24" spans="1:78" ht="12.75">
      <c r="A24" s="149"/>
      <c r="B24" s="150"/>
      <c r="C24" s="149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0"/>
      <c r="AP24" s="149"/>
      <c r="AQ24" s="152"/>
      <c r="AR24" s="152"/>
      <c r="AS24" s="150"/>
      <c r="AT24" s="156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8"/>
      <c r="BG24" s="149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0"/>
      <c r="BU24" s="149"/>
      <c r="BV24" s="152"/>
      <c r="BW24" s="152"/>
      <c r="BX24" s="152"/>
      <c r="BY24" s="152"/>
      <c r="BZ24" s="150"/>
    </row>
    <row r="25" spans="1:78" ht="12.75">
      <c r="A25" s="95">
        <v>1</v>
      </c>
      <c r="B25" s="96"/>
      <c r="C25" s="95">
        <v>2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96"/>
      <c r="AP25" s="95">
        <v>3</v>
      </c>
      <c r="AQ25" s="125"/>
      <c r="AR25" s="125"/>
      <c r="AS25" s="96"/>
      <c r="AT25" s="95">
        <v>4</v>
      </c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96"/>
      <c r="BG25" s="95">
        <v>5</v>
      </c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96"/>
      <c r="BU25" s="95" t="s">
        <v>7</v>
      </c>
      <c r="BV25" s="125"/>
      <c r="BW25" s="125"/>
      <c r="BX25" s="125"/>
      <c r="BY25" s="125"/>
      <c r="BZ25" s="96"/>
    </row>
    <row r="26" spans="1:78" ht="14.25" customHeight="1">
      <c r="A26" s="95">
        <v>1</v>
      </c>
      <c r="B26" s="96"/>
      <c r="C26" s="97" t="s">
        <v>99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9"/>
      <c r="AP26" s="100">
        <v>213</v>
      </c>
      <c r="AQ26" s="101"/>
      <c r="AR26" s="101"/>
      <c r="AS26" s="102"/>
      <c r="AT26" s="113">
        <f>BU11</f>
        <v>0</v>
      </c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14"/>
      <c r="BG26" s="143">
        <v>0.302</v>
      </c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5"/>
      <c r="BU26" s="103"/>
      <c r="BV26" s="104"/>
      <c r="BW26" s="104"/>
      <c r="BX26" s="104"/>
      <c r="BY26" s="104"/>
      <c r="BZ26" s="105"/>
    </row>
    <row r="27" spans="1:78" ht="12.75">
      <c r="A27" s="95"/>
      <c r="B27" s="96"/>
      <c r="C27" s="284" t="s">
        <v>92</v>
      </c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6"/>
      <c r="AP27" s="100">
        <v>213</v>
      </c>
      <c r="AQ27" s="101"/>
      <c r="AR27" s="101"/>
      <c r="AS27" s="102"/>
      <c r="AT27" s="103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5"/>
      <c r="BG27" s="106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267">
        <f>BU26</f>
        <v>0</v>
      </c>
      <c r="BV27" s="268"/>
      <c r="BW27" s="268"/>
      <c r="BX27" s="268"/>
      <c r="BY27" s="268"/>
      <c r="BZ27" s="269"/>
    </row>
    <row r="28" spans="1:78" ht="12.75">
      <c r="A28" s="235"/>
      <c r="B28" s="236"/>
      <c r="C28" s="237" t="s">
        <v>16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276">
        <f>BU27</f>
        <v>0</v>
      </c>
      <c r="BV28" s="277"/>
      <c r="BW28" s="277"/>
      <c r="BX28" s="277"/>
      <c r="BY28" s="277"/>
      <c r="BZ28" s="278"/>
    </row>
    <row r="30" spans="1:78" ht="15" customHeight="1">
      <c r="A30" s="146" t="s">
        <v>34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</row>
    <row r="31" spans="1:78" ht="12.75" customHeight="1">
      <c r="A31" s="147" t="s">
        <v>1</v>
      </c>
      <c r="B31" s="148"/>
      <c r="C31" s="147" t="s">
        <v>2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48"/>
      <c r="AK31" s="147" t="s">
        <v>3</v>
      </c>
      <c r="AL31" s="151"/>
      <c r="AM31" s="151"/>
      <c r="AN31" s="148"/>
      <c r="AO31" s="147" t="s">
        <v>18</v>
      </c>
      <c r="AP31" s="151"/>
      <c r="AQ31" s="151"/>
      <c r="AR31" s="151"/>
      <c r="AS31" s="151"/>
      <c r="AT31" s="148"/>
      <c r="AU31" s="153" t="s">
        <v>35</v>
      </c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5"/>
      <c r="BG31" s="147" t="s">
        <v>36</v>
      </c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47" t="s">
        <v>21</v>
      </c>
      <c r="BV31" s="151"/>
      <c r="BW31" s="151"/>
      <c r="BX31" s="151"/>
      <c r="BY31" s="151"/>
      <c r="BZ31" s="148"/>
    </row>
    <row r="32" spans="1:78" ht="12.75">
      <c r="A32" s="149"/>
      <c r="B32" s="150"/>
      <c r="C32" s="149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0"/>
      <c r="AK32" s="149"/>
      <c r="AL32" s="152"/>
      <c r="AM32" s="152"/>
      <c r="AN32" s="150"/>
      <c r="AO32" s="149"/>
      <c r="AP32" s="152"/>
      <c r="AQ32" s="152"/>
      <c r="AR32" s="152"/>
      <c r="AS32" s="152"/>
      <c r="AT32" s="150"/>
      <c r="AU32" s="156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8"/>
      <c r="BG32" s="149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49"/>
      <c r="BV32" s="152"/>
      <c r="BW32" s="152"/>
      <c r="BX32" s="152"/>
      <c r="BY32" s="152"/>
      <c r="BZ32" s="150"/>
    </row>
    <row r="33" spans="1:78" ht="12.75">
      <c r="A33" s="95">
        <v>1</v>
      </c>
      <c r="B33" s="96"/>
      <c r="C33" s="95">
        <v>2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96"/>
      <c r="AK33" s="95">
        <v>3</v>
      </c>
      <c r="AL33" s="125"/>
      <c r="AM33" s="125"/>
      <c r="AN33" s="96"/>
      <c r="AO33" s="95">
        <v>4</v>
      </c>
      <c r="AP33" s="125"/>
      <c r="AQ33" s="125"/>
      <c r="AR33" s="125"/>
      <c r="AS33" s="125"/>
      <c r="AT33" s="96"/>
      <c r="AU33" s="95">
        <v>5</v>
      </c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96"/>
      <c r="BG33" s="95">
        <v>6</v>
      </c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95" t="s">
        <v>30</v>
      </c>
      <c r="BV33" s="125"/>
      <c r="BW33" s="125"/>
      <c r="BX33" s="125"/>
      <c r="BY33" s="125"/>
      <c r="BZ33" s="96"/>
    </row>
    <row r="34" spans="1:78" ht="12.75">
      <c r="A34" s="95">
        <v>1</v>
      </c>
      <c r="B34" s="96"/>
      <c r="C34" s="97" t="s">
        <v>108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9"/>
      <c r="AK34" s="100">
        <v>221</v>
      </c>
      <c r="AL34" s="101"/>
      <c r="AM34" s="101"/>
      <c r="AN34" s="102"/>
      <c r="AO34" s="95" t="s">
        <v>37</v>
      </c>
      <c r="AP34" s="125"/>
      <c r="AQ34" s="125"/>
      <c r="AR34" s="125"/>
      <c r="AS34" s="125"/>
      <c r="AT34" s="96"/>
      <c r="AU34" s="95">
        <v>12</v>
      </c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96"/>
      <c r="BG34" s="103">
        <v>458.33333333333337</v>
      </c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13">
        <f>AU34*BG34</f>
        <v>5500</v>
      </c>
      <c r="BV34" s="126"/>
      <c r="BW34" s="126"/>
      <c r="BX34" s="126"/>
      <c r="BY34" s="126"/>
      <c r="BZ34" s="114"/>
    </row>
    <row r="35" spans="1:78" ht="14.25" customHeight="1">
      <c r="A35" s="95"/>
      <c r="B35" s="96"/>
      <c r="C35" s="100" t="s">
        <v>11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2"/>
      <c r="AK35" s="100">
        <v>221</v>
      </c>
      <c r="AL35" s="101"/>
      <c r="AM35" s="101"/>
      <c r="AN35" s="102"/>
      <c r="AO35" s="95"/>
      <c r="AP35" s="125"/>
      <c r="AQ35" s="125"/>
      <c r="AR35" s="125"/>
      <c r="AS35" s="125"/>
      <c r="AT35" s="96"/>
      <c r="AU35" s="9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96"/>
      <c r="BG35" s="9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31">
        <f>BU34</f>
        <v>5500</v>
      </c>
      <c r="BV35" s="132"/>
      <c r="BW35" s="132"/>
      <c r="BX35" s="132"/>
      <c r="BY35" s="132"/>
      <c r="BZ35" s="133"/>
    </row>
    <row r="36" spans="1:78" ht="14.25" customHeight="1">
      <c r="A36" s="100" t="s">
        <v>38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31">
        <f>BU35</f>
        <v>5500</v>
      </c>
      <c r="BV36" s="132"/>
      <c r="BW36" s="132"/>
      <c r="BX36" s="132"/>
      <c r="BY36" s="132"/>
      <c r="BZ36" s="133"/>
    </row>
    <row r="37" spans="1:78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5"/>
      <c r="BV37" s="5"/>
      <c r="BW37" s="5"/>
      <c r="BX37" s="5"/>
      <c r="BY37" s="5"/>
      <c r="BZ37" s="5"/>
    </row>
    <row r="38" spans="1:78" ht="12.75">
      <c r="A38" s="146" t="s">
        <v>67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</row>
    <row r="39" spans="1:83" ht="12.75" customHeight="1">
      <c r="A39" s="147" t="s">
        <v>1</v>
      </c>
      <c r="B39" s="148"/>
      <c r="C39" s="147" t="s">
        <v>2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48"/>
      <c r="AK39" s="147" t="s">
        <v>3</v>
      </c>
      <c r="AL39" s="151"/>
      <c r="AM39" s="151"/>
      <c r="AN39" s="148"/>
      <c r="AO39" s="147" t="s">
        <v>68</v>
      </c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48"/>
      <c r="BE39" s="147" t="s">
        <v>167</v>
      </c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93" t="s">
        <v>21</v>
      </c>
      <c r="BV39" s="193"/>
      <c r="BW39" s="193"/>
      <c r="BX39" s="193"/>
      <c r="BY39" s="193"/>
      <c r="BZ39" s="193"/>
      <c r="CA39" s="211"/>
      <c r="CB39" s="211"/>
      <c r="CC39" s="211"/>
      <c r="CD39" s="211"/>
      <c r="CE39" s="2"/>
    </row>
    <row r="40" spans="1:83" ht="12.75">
      <c r="A40" s="149"/>
      <c r="B40" s="150"/>
      <c r="C40" s="149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0"/>
      <c r="AK40" s="149"/>
      <c r="AL40" s="152"/>
      <c r="AM40" s="152"/>
      <c r="AN40" s="150"/>
      <c r="AO40" s="149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0"/>
      <c r="BE40" s="149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93"/>
      <c r="BV40" s="193"/>
      <c r="BW40" s="193"/>
      <c r="BX40" s="193"/>
      <c r="BY40" s="193"/>
      <c r="BZ40" s="193"/>
      <c r="CA40" s="212"/>
      <c r="CB40" s="212"/>
      <c r="CC40" s="212"/>
      <c r="CD40" s="212"/>
      <c r="CE40" s="2"/>
    </row>
    <row r="41" spans="1:83" ht="12.75" customHeight="1">
      <c r="A41" s="95">
        <v>1</v>
      </c>
      <c r="B41" s="96"/>
      <c r="C41" s="95">
        <v>2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96"/>
      <c r="AK41" s="95">
        <v>3</v>
      </c>
      <c r="AL41" s="125"/>
      <c r="AM41" s="125"/>
      <c r="AN41" s="96"/>
      <c r="AO41" s="95">
        <v>4</v>
      </c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96"/>
      <c r="BE41" s="95">
        <v>5</v>
      </c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93">
        <v>6</v>
      </c>
      <c r="BV41" s="193"/>
      <c r="BW41" s="193"/>
      <c r="BX41" s="193"/>
      <c r="BY41" s="193"/>
      <c r="BZ41" s="193"/>
      <c r="CA41" s="2"/>
      <c r="CB41" s="2"/>
      <c r="CC41" s="2"/>
      <c r="CD41" s="2"/>
      <c r="CE41" s="2"/>
    </row>
    <row r="42" spans="1:83" ht="14.25" customHeight="1">
      <c r="A42" s="95">
        <v>1</v>
      </c>
      <c r="B42" s="96"/>
      <c r="C42" s="97" t="s">
        <v>75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100">
        <v>222</v>
      </c>
      <c r="AL42" s="101"/>
      <c r="AM42" s="101"/>
      <c r="AN42" s="102"/>
      <c r="AO42" s="95">
        <v>5</v>
      </c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96"/>
      <c r="BE42" s="95">
        <v>300</v>
      </c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7">
        <f>AO42*BE42</f>
        <v>1500</v>
      </c>
      <c r="BV42" s="127"/>
      <c r="BW42" s="127"/>
      <c r="BX42" s="127"/>
      <c r="BY42" s="127"/>
      <c r="BZ42" s="127"/>
      <c r="CA42" s="2"/>
      <c r="CB42" s="2"/>
      <c r="CC42" s="2"/>
      <c r="CD42" s="2"/>
      <c r="CE42" s="2"/>
    </row>
    <row r="43" spans="1:83" ht="12.75">
      <c r="A43" s="95"/>
      <c r="B43" s="96"/>
      <c r="C43" s="100" t="s">
        <v>92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2"/>
      <c r="AK43" s="100">
        <v>222</v>
      </c>
      <c r="AL43" s="101"/>
      <c r="AM43" s="101"/>
      <c r="AN43" s="102"/>
      <c r="AO43" s="9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96"/>
      <c r="BE43" s="9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213">
        <f>BU42</f>
        <v>1500</v>
      </c>
      <c r="BV43" s="213"/>
      <c r="BW43" s="213"/>
      <c r="BX43" s="213"/>
      <c r="BY43" s="213"/>
      <c r="BZ43" s="213"/>
      <c r="CA43" s="2"/>
      <c r="CB43" s="2"/>
      <c r="CC43" s="2"/>
      <c r="CD43" s="2"/>
      <c r="CE43" s="2"/>
    </row>
    <row r="44" spans="1:83" ht="12.75">
      <c r="A44" s="100" t="s">
        <v>69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213">
        <f>BU43</f>
        <v>1500</v>
      </c>
      <c r="BV44" s="213"/>
      <c r="BW44" s="213"/>
      <c r="BX44" s="213"/>
      <c r="BY44" s="213"/>
      <c r="BZ44" s="213"/>
      <c r="CA44" s="2"/>
      <c r="CB44" s="2"/>
      <c r="CC44" s="2"/>
      <c r="CD44" s="2"/>
      <c r="CE44" s="2"/>
    </row>
    <row r="45" spans="1:8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10"/>
      <c r="BV45" s="10"/>
      <c r="BW45" s="10"/>
      <c r="BX45" s="10"/>
      <c r="BY45" s="10"/>
      <c r="BZ45" s="10"/>
      <c r="CA45" s="2"/>
      <c r="CB45" s="2"/>
      <c r="CC45" s="2"/>
      <c r="CD45" s="2"/>
      <c r="CE45" s="2"/>
    </row>
    <row r="46" spans="1:78" ht="15.75" customHeight="1">
      <c r="A46" s="146" t="s">
        <v>17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</row>
    <row r="47" spans="1:78" ht="12.75" customHeight="1">
      <c r="A47" s="193" t="s">
        <v>1</v>
      </c>
      <c r="B47" s="193"/>
      <c r="C47" s="193" t="s">
        <v>2</v>
      </c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 t="s">
        <v>3</v>
      </c>
      <c r="AL47" s="193"/>
      <c r="AM47" s="193"/>
      <c r="AN47" s="193"/>
      <c r="AO47" s="193" t="s">
        <v>18</v>
      </c>
      <c r="AP47" s="193"/>
      <c r="AQ47" s="193"/>
      <c r="AR47" s="193"/>
      <c r="AS47" s="193"/>
      <c r="AT47" s="193"/>
      <c r="AU47" s="238" t="s">
        <v>19</v>
      </c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193" t="s">
        <v>20</v>
      </c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 t="s">
        <v>21</v>
      </c>
      <c r="BV47" s="193"/>
      <c r="BW47" s="193"/>
      <c r="BX47" s="193"/>
      <c r="BY47" s="193"/>
      <c r="BZ47" s="193"/>
    </row>
    <row r="48" spans="1:78" ht="12.75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</row>
    <row r="49" spans="1:78" ht="12.75">
      <c r="A49" s="95">
        <v>1</v>
      </c>
      <c r="B49" s="96"/>
      <c r="C49" s="95">
        <v>2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96"/>
      <c r="AK49" s="95">
        <v>3</v>
      </c>
      <c r="AL49" s="125"/>
      <c r="AM49" s="125"/>
      <c r="AN49" s="96"/>
      <c r="AO49" s="95">
        <v>4</v>
      </c>
      <c r="AP49" s="125"/>
      <c r="AQ49" s="125"/>
      <c r="AR49" s="125"/>
      <c r="AS49" s="125"/>
      <c r="AT49" s="96"/>
      <c r="AU49" s="95">
        <v>5</v>
      </c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96"/>
      <c r="BG49" s="95">
        <v>6</v>
      </c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95" t="s">
        <v>30</v>
      </c>
      <c r="BV49" s="125"/>
      <c r="BW49" s="125"/>
      <c r="BX49" s="125"/>
      <c r="BY49" s="125"/>
      <c r="BZ49" s="96"/>
    </row>
    <row r="50" spans="1:78" ht="12.75">
      <c r="A50" s="95">
        <v>1</v>
      </c>
      <c r="B50" s="96"/>
      <c r="C50" s="97" t="s">
        <v>22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100">
        <v>223</v>
      </c>
      <c r="AL50" s="101"/>
      <c r="AM50" s="101"/>
      <c r="AN50" s="102"/>
      <c r="AO50" s="95" t="s">
        <v>23</v>
      </c>
      <c r="AP50" s="125"/>
      <c r="AQ50" s="125"/>
      <c r="AR50" s="125"/>
      <c r="AS50" s="125"/>
      <c r="AT50" s="96"/>
      <c r="AU50" s="103">
        <v>314.03514685289593</v>
      </c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5"/>
      <c r="BG50" s="95">
        <v>2228.08</v>
      </c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03">
        <f>AU50*BG50</f>
        <v>699695.4300000004</v>
      </c>
      <c r="BV50" s="104"/>
      <c r="BW50" s="104"/>
      <c r="BX50" s="104"/>
      <c r="BY50" s="104"/>
      <c r="BZ50" s="105"/>
    </row>
    <row r="51" spans="1:78" ht="12.75">
      <c r="A51" s="95">
        <v>2</v>
      </c>
      <c r="B51" s="96"/>
      <c r="C51" s="97" t="s">
        <v>24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100">
        <v>223</v>
      </c>
      <c r="AL51" s="101"/>
      <c r="AM51" s="101"/>
      <c r="AN51" s="102"/>
      <c r="AO51" s="95" t="s">
        <v>25</v>
      </c>
      <c r="AP51" s="125"/>
      <c r="AQ51" s="125"/>
      <c r="AR51" s="125"/>
      <c r="AS51" s="125"/>
      <c r="AT51" s="96"/>
      <c r="AU51" s="95">
        <v>201.35</v>
      </c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96"/>
      <c r="BG51" s="103">
        <v>30.37278370995777</v>
      </c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3">
        <f>AU51*BG51</f>
        <v>6115.559999999997</v>
      </c>
      <c r="BV51" s="104"/>
      <c r="BW51" s="104"/>
      <c r="BX51" s="104"/>
      <c r="BY51" s="104"/>
      <c r="BZ51" s="105"/>
    </row>
    <row r="52" spans="1:78" ht="12.75" customHeight="1">
      <c r="A52" s="95">
        <v>3</v>
      </c>
      <c r="B52" s="96"/>
      <c r="C52" s="134" t="s">
        <v>26</v>
      </c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6"/>
      <c r="AK52" s="100">
        <v>223</v>
      </c>
      <c r="AL52" s="101"/>
      <c r="AM52" s="101"/>
      <c r="AN52" s="102"/>
      <c r="AO52" s="95" t="s">
        <v>25</v>
      </c>
      <c r="AP52" s="125"/>
      <c r="AQ52" s="125"/>
      <c r="AR52" s="125"/>
      <c r="AS52" s="125"/>
      <c r="AT52" s="96"/>
      <c r="AU52" s="95">
        <v>201.35</v>
      </c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96"/>
      <c r="BG52" s="103">
        <v>26.64420163893718</v>
      </c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3">
        <f>AU52*BG52</f>
        <v>5364.810000000001</v>
      </c>
      <c r="BV52" s="104"/>
      <c r="BW52" s="104"/>
      <c r="BX52" s="104"/>
      <c r="BY52" s="104"/>
      <c r="BZ52" s="105"/>
    </row>
    <row r="53" spans="1:78" ht="12.75">
      <c r="A53" s="95">
        <v>4</v>
      </c>
      <c r="B53" s="96"/>
      <c r="C53" s="97" t="s">
        <v>27</v>
      </c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9"/>
      <c r="AK53" s="100">
        <v>223</v>
      </c>
      <c r="AL53" s="101"/>
      <c r="AM53" s="101"/>
      <c r="AN53" s="102"/>
      <c r="AO53" s="95" t="s">
        <v>28</v>
      </c>
      <c r="AP53" s="125"/>
      <c r="AQ53" s="125"/>
      <c r="AR53" s="125"/>
      <c r="AS53" s="125"/>
      <c r="AT53" s="96"/>
      <c r="AU53" s="95">
        <v>12065</v>
      </c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96"/>
      <c r="BG53" s="103">
        <v>5.604989639452962</v>
      </c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3">
        <f>AU53*BG53</f>
        <v>67624.2</v>
      </c>
      <c r="BV53" s="104"/>
      <c r="BW53" s="104"/>
      <c r="BX53" s="104"/>
      <c r="BY53" s="104"/>
      <c r="BZ53" s="105"/>
    </row>
    <row r="54" spans="1:78" ht="12.75">
      <c r="A54" s="95"/>
      <c r="B54" s="96"/>
      <c r="C54" s="100" t="s">
        <v>11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2"/>
      <c r="AK54" s="100">
        <v>223</v>
      </c>
      <c r="AL54" s="101"/>
      <c r="AM54" s="101"/>
      <c r="AN54" s="102"/>
      <c r="AO54" s="95"/>
      <c r="AP54" s="125"/>
      <c r="AQ54" s="125"/>
      <c r="AR54" s="125"/>
      <c r="AS54" s="125"/>
      <c r="AT54" s="96"/>
      <c r="AU54" s="9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96"/>
      <c r="BG54" s="9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267">
        <f>BU50+BU51+BU52+BU53</f>
        <v>778800.0000000003</v>
      </c>
      <c r="BV54" s="268"/>
      <c r="BW54" s="268"/>
      <c r="BX54" s="268"/>
      <c r="BY54" s="268"/>
      <c r="BZ54" s="269"/>
    </row>
    <row r="55" spans="1:78" ht="15.75" customHeight="1">
      <c r="A55" s="100" t="s">
        <v>29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263">
        <f>BU54</f>
        <v>778800.0000000003</v>
      </c>
      <c r="BV55" s="264"/>
      <c r="BW55" s="264"/>
      <c r="BX55" s="264"/>
      <c r="BY55" s="264"/>
      <c r="BZ55" s="265"/>
    </row>
    <row r="57" spans="1:78" ht="18.75" customHeight="1">
      <c r="A57" s="146" t="s">
        <v>39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</row>
    <row r="58" spans="1:78" ht="12.75" customHeight="1">
      <c r="A58" s="239" t="s">
        <v>1</v>
      </c>
      <c r="B58" s="241"/>
      <c r="C58" s="239" t="s">
        <v>2</v>
      </c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1"/>
      <c r="AK58" s="239" t="s">
        <v>3</v>
      </c>
      <c r="AL58" s="240"/>
      <c r="AM58" s="240"/>
      <c r="AN58" s="241"/>
      <c r="AO58" s="239" t="s">
        <v>18</v>
      </c>
      <c r="AP58" s="240"/>
      <c r="AQ58" s="240"/>
      <c r="AR58" s="240"/>
      <c r="AS58" s="240"/>
      <c r="AT58" s="241"/>
      <c r="AU58" s="257" t="s">
        <v>35</v>
      </c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9"/>
      <c r="BG58" s="239" t="s">
        <v>40</v>
      </c>
      <c r="BH58" s="240"/>
      <c r="BI58" s="240"/>
      <c r="BJ58" s="240"/>
      <c r="BK58" s="240"/>
      <c r="BL58" s="240"/>
      <c r="BM58" s="240"/>
      <c r="BN58" s="240"/>
      <c r="BO58" s="240"/>
      <c r="BP58" s="240"/>
      <c r="BQ58" s="240"/>
      <c r="BR58" s="240"/>
      <c r="BS58" s="240"/>
      <c r="BT58" s="240"/>
      <c r="BU58" s="239" t="s">
        <v>21</v>
      </c>
      <c r="BV58" s="240"/>
      <c r="BW58" s="240"/>
      <c r="BX58" s="240"/>
      <c r="BY58" s="240"/>
      <c r="BZ58" s="241"/>
    </row>
    <row r="59" spans="1:78" ht="12.75">
      <c r="A59" s="242"/>
      <c r="B59" s="244"/>
      <c r="C59" s="242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4"/>
      <c r="AK59" s="242"/>
      <c r="AL59" s="243"/>
      <c r="AM59" s="243"/>
      <c r="AN59" s="244"/>
      <c r="AO59" s="242"/>
      <c r="AP59" s="243"/>
      <c r="AQ59" s="243"/>
      <c r="AR59" s="243"/>
      <c r="AS59" s="243"/>
      <c r="AT59" s="244"/>
      <c r="AU59" s="260"/>
      <c r="AV59" s="261"/>
      <c r="AW59" s="261"/>
      <c r="AX59" s="261"/>
      <c r="AY59" s="261"/>
      <c r="AZ59" s="261"/>
      <c r="BA59" s="261"/>
      <c r="BB59" s="261"/>
      <c r="BC59" s="261"/>
      <c r="BD59" s="261"/>
      <c r="BE59" s="261"/>
      <c r="BF59" s="262"/>
      <c r="BG59" s="242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2"/>
      <c r="BV59" s="243"/>
      <c r="BW59" s="243"/>
      <c r="BX59" s="243"/>
      <c r="BY59" s="243"/>
      <c r="BZ59" s="244"/>
    </row>
    <row r="60" spans="1:78" ht="12.75">
      <c r="A60" s="116">
        <v>1</v>
      </c>
      <c r="B60" s="117"/>
      <c r="C60" s="116">
        <v>2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17"/>
      <c r="AK60" s="116">
        <v>3</v>
      </c>
      <c r="AL60" s="121"/>
      <c r="AM60" s="121"/>
      <c r="AN60" s="117"/>
      <c r="AO60" s="116">
        <v>4</v>
      </c>
      <c r="AP60" s="121"/>
      <c r="AQ60" s="121"/>
      <c r="AR60" s="121"/>
      <c r="AS60" s="121"/>
      <c r="AT60" s="117"/>
      <c r="AU60" s="116">
        <v>5</v>
      </c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17"/>
      <c r="BG60" s="116">
        <v>6</v>
      </c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16" t="s">
        <v>30</v>
      </c>
      <c r="BV60" s="121"/>
      <c r="BW60" s="121"/>
      <c r="BX60" s="121"/>
      <c r="BY60" s="121"/>
      <c r="BZ60" s="117"/>
    </row>
    <row r="61" spans="1:82" ht="12.75" customHeight="1">
      <c r="A61" s="95">
        <v>1</v>
      </c>
      <c r="B61" s="96"/>
      <c r="C61" s="134" t="s">
        <v>44</v>
      </c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6"/>
      <c r="AK61" s="208">
        <v>225</v>
      </c>
      <c r="AL61" s="209"/>
      <c r="AM61" s="209"/>
      <c r="AN61" s="210"/>
      <c r="AO61" s="95" t="s">
        <v>37</v>
      </c>
      <c r="AP61" s="125"/>
      <c r="AQ61" s="125"/>
      <c r="AR61" s="125"/>
      <c r="AS61" s="125"/>
      <c r="AT61" s="96"/>
      <c r="AU61" s="95">
        <v>12</v>
      </c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96"/>
      <c r="BG61" s="113">
        <v>400</v>
      </c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7">
        <f aca="true" t="shared" si="0" ref="BU61:BU66">AU61*BG61</f>
        <v>4800</v>
      </c>
      <c r="BV61" s="127"/>
      <c r="BW61" s="127"/>
      <c r="BX61" s="127"/>
      <c r="BY61" s="127"/>
      <c r="BZ61" s="127"/>
      <c r="CA61" s="2"/>
      <c r="CB61" s="2"/>
      <c r="CC61" s="2"/>
      <c r="CD61" s="2"/>
    </row>
    <row r="62" spans="1:82" ht="12.75" customHeight="1">
      <c r="A62" s="95">
        <v>2</v>
      </c>
      <c r="B62" s="96"/>
      <c r="C62" s="134" t="s">
        <v>70</v>
      </c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6"/>
      <c r="AK62" s="208">
        <v>225</v>
      </c>
      <c r="AL62" s="209"/>
      <c r="AM62" s="209"/>
      <c r="AN62" s="210"/>
      <c r="AO62" s="95" t="s">
        <v>43</v>
      </c>
      <c r="AP62" s="125"/>
      <c r="AQ62" s="125"/>
      <c r="AR62" s="125"/>
      <c r="AS62" s="125"/>
      <c r="AT62" s="96"/>
      <c r="AU62" s="95">
        <v>4</v>
      </c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96"/>
      <c r="BG62" s="113">
        <v>700</v>
      </c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7">
        <f t="shared" si="0"/>
        <v>2800</v>
      </c>
      <c r="BV62" s="127"/>
      <c r="BW62" s="127"/>
      <c r="BX62" s="127"/>
      <c r="BY62" s="127"/>
      <c r="BZ62" s="127"/>
      <c r="CA62" s="2"/>
      <c r="CB62" s="2"/>
      <c r="CC62" s="2"/>
      <c r="CD62" s="2"/>
    </row>
    <row r="63" spans="1:82" ht="12.75" customHeight="1">
      <c r="A63" s="95">
        <v>3</v>
      </c>
      <c r="B63" s="96"/>
      <c r="C63" s="134" t="s">
        <v>42</v>
      </c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6"/>
      <c r="AK63" s="208">
        <v>225</v>
      </c>
      <c r="AL63" s="209"/>
      <c r="AM63" s="209"/>
      <c r="AN63" s="210"/>
      <c r="AO63" s="95" t="s">
        <v>37</v>
      </c>
      <c r="AP63" s="125"/>
      <c r="AQ63" s="125"/>
      <c r="AR63" s="125"/>
      <c r="AS63" s="125"/>
      <c r="AT63" s="96"/>
      <c r="AU63" s="95">
        <v>1</v>
      </c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96"/>
      <c r="BG63" s="113">
        <v>3600</v>
      </c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7">
        <f t="shared" si="0"/>
        <v>3600</v>
      </c>
      <c r="BV63" s="127"/>
      <c r="BW63" s="127"/>
      <c r="BX63" s="127"/>
      <c r="BY63" s="127"/>
      <c r="BZ63" s="127"/>
      <c r="CA63" s="2"/>
      <c r="CB63" s="2"/>
      <c r="CC63" s="2"/>
      <c r="CD63" s="2"/>
    </row>
    <row r="64" spans="1:82" ht="12.75" customHeight="1">
      <c r="A64" s="95">
        <v>4</v>
      </c>
      <c r="B64" s="96"/>
      <c r="C64" s="122" t="s">
        <v>84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4"/>
      <c r="AK64" s="208">
        <v>225</v>
      </c>
      <c r="AL64" s="209"/>
      <c r="AM64" s="209"/>
      <c r="AN64" s="210"/>
      <c r="AO64" s="116" t="s">
        <v>71</v>
      </c>
      <c r="AP64" s="121"/>
      <c r="AQ64" s="121"/>
      <c r="AR64" s="121"/>
      <c r="AS64" s="121"/>
      <c r="AT64" s="117"/>
      <c r="AU64" s="116">
        <v>5</v>
      </c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17"/>
      <c r="BG64" s="194">
        <v>2320</v>
      </c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27">
        <f t="shared" si="0"/>
        <v>11600</v>
      </c>
      <c r="BV64" s="127"/>
      <c r="BW64" s="127"/>
      <c r="BX64" s="127"/>
      <c r="BY64" s="127"/>
      <c r="BZ64" s="127"/>
      <c r="CA64" s="2"/>
      <c r="CB64" s="2"/>
      <c r="CC64" s="2"/>
      <c r="CD64" s="2"/>
    </row>
    <row r="65" spans="1:82" ht="12.75" customHeight="1">
      <c r="A65" s="95">
        <v>5</v>
      </c>
      <c r="B65" s="96"/>
      <c r="C65" s="122" t="s">
        <v>126</v>
      </c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4"/>
      <c r="AK65" s="208">
        <v>225</v>
      </c>
      <c r="AL65" s="209"/>
      <c r="AM65" s="209"/>
      <c r="AN65" s="210"/>
      <c r="AO65" s="116" t="s">
        <v>37</v>
      </c>
      <c r="AP65" s="121"/>
      <c r="AQ65" s="121"/>
      <c r="AR65" s="121"/>
      <c r="AS65" s="121"/>
      <c r="AT65" s="117"/>
      <c r="AU65" s="116">
        <v>1</v>
      </c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17"/>
      <c r="BG65" s="194">
        <v>2000</v>
      </c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27">
        <f t="shared" si="0"/>
        <v>2000</v>
      </c>
      <c r="BV65" s="127"/>
      <c r="BW65" s="127"/>
      <c r="BX65" s="127"/>
      <c r="BY65" s="127"/>
      <c r="BZ65" s="127"/>
      <c r="CA65" s="2"/>
      <c r="CB65" s="2"/>
      <c r="CC65" s="2"/>
      <c r="CD65" s="2"/>
    </row>
    <row r="66" spans="1:82" ht="12.75" customHeight="1">
      <c r="A66" s="95">
        <v>7</v>
      </c>
      <c r="B66" s="96"/>
      <c r="C66" s="97" t="s">
        <v>110</v>
      </c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6"/>
      <c r="AK66" s="208">
        <v>225</v>
      </c>
      <c r="AL66" s="209"/>
      <c r="AM66" s="209"/>
      <c r="AN66" s="210"/>
      <c r="AO66" s="95" t="s">
        <v>37</v>
      </c>
      <c r="AP66" s="125"/>
      <c r="AQ66" s="125"/>
      <c r="AR66" s="125"/>
      <c r="AS66" s="125"/>
      <c r="AT66" s="96"/>
      <c r="AU66" s="95">
        <v>1</v>
      </c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96"/>
      <c r="BG66" s="113">
        <v>5000</v>
      </c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7">
        <f t="shared" si="0"/>
        <v>5000</v>
      </c>
      <c r="BV66" s="127"/>
      <c r="BW66" s="127"/>
      <c r="BX66" s="127"/>
      <c r="BY66" s="127"/>
      <c r="BZ66" s="127"/>
      <c r="CA66" s="2"/>
      <c r="CB66" s="2"/>
      <c r="CC66" s="2"/>
      <c r="CD66" s="2"/>
    </row>
    <row r="67" spans="1:78" ht="13.5" customHeight="1">
      <c r="A67" s="95"/>
      <c r="B67" s="96"/>
      <c r="C67" s="100" t="s">
        <v>100</v>
      </c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2"/>
      <c r="AK67" s="100">
        <v>225</v>
      </c>
      <c r="AL67" s="101"/>
      <c r="AM67" s="101"/>
      <c r="AN67" s="102"/>
      <c r="AO67" s="9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253"/>
      <c r="BF67" s="253"/>
      <c r="BG67" s="253"/>
      <c r="BH67" s="253"/>
      <c r="BI67" s="253"/>
      <c r="BJ67" s="253"/>
      <c r="BK67" s="253"/>
      <c r="BL67" s="253"/>
      <c r="BM67" s="253"/>
      <c r="BN67" s="253"/>
      <c r="BO67" s="253"/>
      <c r="BP67" s="253"/>
      <c r="BQ67" s="253"/>
      <c r="BR67" s="253"/>
      <c r="BS67" s="253"/>
      <c r="BT67" s="254"/>
      <c r="BU67" s="131">
        <f>SUM(BU61:BZ66)</f>
        <v>29800</v>
      </c>
      <c r="BV67" s="132"/>
      <c r="BW67" s="132"/>
      <c r="BX67" s="132"/>
      <c r="BY67" s="132"/>
      <c r="BZ67" s="133"/>
    </row>
    <row r="68" spans="1:78" ht="14.25" customHeight="1">
      <c r="A68" s="208" t="s">
        <v>45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09"/>
      <c r="BN68" s="209"/>
      <c r="BO68" s="209"/>
      <c r="BP68" s="209"/>
      <c r="BQ68" s="209"/>
      <c r="BR68" s="209"/>
      <c r="BS68" s="209"/>
      <c r="BT68" s="209"/>
      <c r="BU68" s="245">
        <f>BU67</f>
        <v>29800</v>
      </c>
      <c r="BV68" s="246"/>
      <c r="BW68" s="246"/>
      <c r="BX68" s="246"/>
      <c r="BY68" s="246"/>
      <c r="BZ68" s="247"/>
    </row>
    <row r="69" ht="12.75" customHeight="1"/>
    <row r="70" spans="1:78" ht="16.5" customHeight="1">
      <c r="A70" s="146" t="s">
        <v>46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</row>
    <row r="71" spans="1:78" ht="12.75">
      <c r="A71" s="147" t="s">
        <v>1</v>
      </c>
      <c r="B71" s="148"/>
      <c r="C71" s="147" t="s">
        <v>2</v>
      </c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48"/>
      <c r="AK71" s="147" t="s">
        <v>3</v>
      </c>
      <c r="AL71" s="151"/>
      <c r="AM71" s="151"/>
      <c r="AN71" s="148"/>
      <c r="AO71" s="147" t="s">
        <v>18</v>
      </c>
      <c r="AP71" s="151"/>
      <c r="AQ71" s="151"/>
      <c r="AR71" s="151"/>
      <c r="AS71" s="151"/>
      <c r="AT71" s="148"/>
      <c r="AU71" s="153" t="s">
        <v>35</v>
      </c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5"/>
      <c r="BG71" s="147" t="s">
        <v>40</v>
      </c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47" t="s">
        <v>21</v>
      </c>
      <c r="BV71" s="151"/>
      <c r="BW71" s="151"/>
      <c r="BX71" s="151"/>
      <c r="BY71" s="151"/>
      <c r="BZ71" s="148"/>
    </row>
    <row r="72" spans="1:78" ht="12.75">
      <c r="A72" s="149"/>
      <c r="B72" s="150"/>
      <c r="C72" s="149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0"/>
      <c r="AK72" s="149"/>
      <c r="AL72" s="152"/>
      <c r="AM72" s="152"/>
      <c r="AN72" s="150"/>
      <c r="AO72" s="149"/>
      <c r="AP72" s="152"/>
      <c r="AQ72" s="152"/>
      <c r="AR72" s="152"/>
      <c r="AS72" s="152"/>
      <c r="AT72" s="150"/>
      <c r="AU72" s="156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8"/>
      <c r="BG72" s="149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49"/>
      <c r="BV72" s="152"/>
      <c r="BW72" s="152"/>
      <c r="BX72" s="152"/>
      <c r="BY72" s="152"/>
      <c r="BZ72" s="150"/>
    </row>
    <row r="73" spans="1:78" ht="12.75">
      <c r="A73" s="95">
        <v>1</v>
      </c>
      <c r="B73" s="96"/>
      <c r="C73" s="95">
        <v>2</v>
      </c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96"/>
      <c r="AK73" s="95">
        <v>3</v>
      </c>
      <c r="AL73" s="125"/>
      <c r="AM73" s="125"/>
      <c r="AN73" s="96"/>
      <c r="AO73" s="95">
        <v>4</v>
      </c>
      <c r="AP73" s="125"/>
      <c r="AQ73" s="125"/>
      <c r="AR73" s="125"/>
      <c r="AS73" s="125"/>
      <c r="AT73" s="96"/>
      <c r="AU73" s="95">
        <v>5</v>
      </c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96"/>
      <c r="BG73" s="95">
        <v>6</v>
      </c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95" t="s">
        <v>30</v>
      </c>
      <c r="BV73" s="125"/>
      <c r="BW73" s="125"/>
      <c r="BX73" s="125"/>
      <c r="BY73" s="125"/>
      <c r="BZ73" s="96"/>
    </row>
    <row r="74" spans="1:78" ht="12.75" customHeight="1">
      <c r="A74" s="116"/>
      <c r="B74" s="117"/>
      <c r="C74" s="116" t="s">
        <v>103</v>
      </c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17"/>
    </row>
    <row r="75" spans="1:82" ht="12.75" customHeight="1">
      <c r="A75" s="95">
        <v>1</v>
      </c>
      <c r="B75" s="96"/>
      <c r="C75" s="134" t="s">
        <v>48</v>
      </c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6"/>
      <c r="AK75" s="95">
        <v>226</v>
      </c>
      <c r="AL75" s="125"/>
      <c r="AM75" s="125"/>
      <c r="AN75" s="96"/>
      <c r="AO75" s="95" t="s">
        <v>37</v>
      </c>
      <c r="AP75" s="125"/>
      <c r="AQ75" s="125"/>
      <c r="AR75" s="125"/>
      <c r="AS75" s="125"/>
      <c r="AT75" s="96"/>
      <c r="AU75" s="95">
        <v>12</v>
      </c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96"/>
      <c r="BG75" s="113">
        <v>1200</v>
      </c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7">
        <f>AU75*BG75</f>
        <v>14400</v>
      </c>
      <c r="BV75" s="127"/>
      <c r="BW75" s="127"/>
      <c r="BX75" s="127"/>
      <c r="BY75" s="127"/>
      <c r="BZ75" s="127"/>
      <c r="CA75" s="2"/>
      <c r="CB75" s="2"/>
      <c r="CC75" s="2"/>
      <c r="CD75" s="2"/>
    </row>
    <row r="76" spans="1:82" ht="24" customHeight="1">
      <c r="A76" s="95">
        <v>2</v>
      </c>
      <c r="B76" s="96"/>
      <c r="C76" s="134" t="s">
        <v>158</v>
      </c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6"/>
      <c r="AK76" s="95">
        <v>226</v>
      </c>
      <c r="AL76" s="125"/>
      <c r="AM76" s="125"/>
      <c r="AN76" s="96"/>
      <c r="AO76" s="95" t="s">
        <v>41</v>
      </c>
      <c r="AP76" s="125"/>
      <c r="AQ76" s="125"/>
      <c r="AR76" s="125"/>
      <c r="AS76" s="125"/>
      <c r="AT76" s="96"/>
      <c r="AU76" s="95">
        <v>3</v>
      </c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96"/>
      <c r="BG76" s="113">
        <v>1700</v>
      </c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7">
        <f aca="true" t="shared" si="1" ref="BU76:BU83">AU76*BG76</f>
        <v>5100</v>
      </c>
      <c r="BV76" s="127"/>
      <c r="BW76" s="127"/>
      <c r="BX76" s="127"/>
      <c r="BY76" s="127"/>
      <c r="BZ76" s="127"/>
      <c r="CA76" s="2"/>
      <c r="CB76" s="2"/>
      <c r="CC76" s="2"/>
      <c r="CD76" s="2"/>
    </row>
    <row r="77" spans="1:83" ht="15.75" customHeight="1">
      <c r="A77" s="116">
        <v>3</v>
      </c>
      <c r="B77" s="117"/>
      <c r="C77" s="122" t="s">
        <v>192</v>
      </c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4"/>
      <c r="AK77" s="116">
        <v>226</v>
      </c>
      <c r="AL77" s="121"/>
      <c r="AM77" s="121"/>
      <c r="AN77" s="117"/>
      <c r="AO77" s="116" t="s">
        <v>71</v>
      </c>
      <c r="AP77" s="121"/>
      <c r="AQ77" s="121"/>
      <c r="AR77" s="121"/>
      <c r="AS77" s="121"/>
      <c r="AT77" s="117"/>
      <c r="AU77" s="116">
        <v>1</v>
      </c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17"/>
      <c r="BG77" s="116">
        <v>23000</v>
      </c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17"/>
      <c r="BU77" s="194">
        <f t="shared" si="1"/>
        <v>23000</v>
      </c>
      <c r="BV77" s="195"/>
      <c r="BW77" s="195"/>
      <c r="BX77" s="195"/>
      <c r="BY77" s="195"/>
      <c r="BZ77" s="196"/>
      <c r="CA77" s="2"/>
      <c r="CB77" s="2"/>
      <c r="CC77" s="2"/>
      <c r="CD77" s="2"/>
      <c r="CE77" s="2"/>
    </row>
    <row r="78" spans="1:82" ht="14.25" customHeight="1">
      <c r="A78" s="95">
        <v>4</v>
      </c>
      <c r="B78" s="96"/>
      <c r="C78" s="97" t="s">
        <v>111</v>
      </c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6"/>
      <c r="AK78" s="95">
        <v>226</v>
      </c>
      <c r="AL78" s="125"/>
      <c r="AM78" s="125"/>
      <c r="AN78" s="96"/>
      <c r="AO78" s="95" t="s">
        <v>47</v>
      </c>
      <c r="AP78" s="125"/>
      <c r="AQ78" s="125"/>
      <c r="AR78" s="125"/>
      <c r="AS78" s="125"/>
      <c r="AT78" s="96"/>
      <c r="AU78" s="95">
        <v>2</v>
      </c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96"/>
      <c r="BG78" s="113">
        <v>1030</v>
      </c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7">
        <f>AU78*BG78</f>
        <v>2060</v>
      </c>
      <c r="BV78" s="127"/>
      <c r="BW78" s="127"/>
      <c r="BX78" s="127"/>
      <c r="BY78" s="127"/>
      <c r="BZ78" s="127"/>
      <c r="CA78" s="2"/>
      <c r="CB78" s="2"/>
      <c r="CC78" s="2"/>
      <c r="CD78" s="2"/>
    </row>
    <row r="79" spans="1:82" ht="14.25" customHeight="1">
      <c r="A79" s="95">
        <v>5</v>
      </c>
      <c r="B79" s="96"/>
      <c r="C79" s="97" t="s">
        <v>111</v>
      </c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6"/>
      <c r="AK79" s="95">
        <v>226</v>
      </c>
      <c r="AL79" s="125"/>
      <c r="AM79" s="125"/>
      <c r="AN79" s="96"/>
      <c r="AO79" s="95" t="s">
        <v>47</v>
      </c>
      <c r="AP79" s="125"/>
      <c r="AQ79" s="125"/>
      <c r="AR79" s="125"/>
      <c r="AS79" s="125"/>
      <c r="AT79" s="96"/>
      <c r="AU79" s="95">
        <v>1</v>
      </c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96"/>
      <c r="BG79" s="113">
        <v>1080</v>
      </c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7">
        <f t="shared" si="1"/>
        <v>1080</v>
      </c>
      <c r="BV79" s="127"/>
      <c r="BW79" s="127"/>
      <c r="BX79" s="127"/>
      <c r="BY79" s="127"/>
      <c r="BZ79" s="127"/>
      <c r="CA79" s="2"/>
      <c r="CB79" s="2"/>
      <c r="CC79" s="2"/>
      <c r="CD79" s="2"/>
    </row>
    <row r="80" spans="1:82" ht="13.5" customHeight="1" hidden="1">
      <c r="A80" s="95">
        <v>4</v>
      </c>
      <c r="B80" s="96"/>
      <c r="C80" s="97" t="s">
        <v>109</v>
      </c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6"/>
      <c r="AK80" s="95">
        <v>226</v>
      </c>
      <c r="AL80" s="125"/>
      <c r="AM80" s="125"/>
      <c r="AN80" s="96"/>
      <c r="AO80" s="95" t="s">
        <v>71</v>
      </c>
      <c r="AP80" s="125"/>
      <c r="AQ80" s="125"/>
      <c r="AR80" s="125"/>
      <c r="AS80" s="125"/>
      <c r="AT80" s="96"/>
      <c r="AU80" s="95">
        <v>1</v>
      </c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96"/>
      <c r="BG80" s="113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7">
        <f t="shared" si="1"/>
        <v>0</v>
      </c>
      <c r="BV80" s="127"/>
      <c r="BW80" s="127"/>
      <c r="BX80" s="127"/>
      <c r="BY80" s="127"/>
      <c r="BZ80" s="127"/>
      <c r="CA80" s="2"/>
      <c r="CB80" s="2"/>
      <c r="CC80" s="2"/>
      <c r="CD80" s="2"/>
    </row>
    <row r="81" spans="1:83" ht="0.75" customHeight="1" hidden="1">
      <c r="A81" s="95">
        <v>7</v>
      </c>
      <c r="B81" s="96"/>
      <c r="C81" s="134" t="s">
        <v>112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6"/>
      <c r="AK81" s="95">
        <v>226</v>
      </c>
      <c r="AL81" s="125"/>
      <c r="AM81" s="125"/>
      <c r="AN81" s="96"/>
      <c r="AO81" s="95" t="s">
        <v>47</v>
      </c>
      <c r="AP81" s="125"/>
      <c r="AQ81" s="125"/>
      <c r="AR81" s="125"/>
      <c r="AS81" s="125"/>
      <c r="AT81" s="96"/>
      <c r="AU81" s="9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96"/>
      <c r="BG81" s="103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27">
        <f t="shared" si="1"/>
        <v>0</v>
      </c>
      <c r="BV81" s="127"/>
      <c r="BW81" s="127"/>
      <c r="BX81" s="127"/>
      <c r="BY81" s="127"/>
      <c r="BZ81" s="127"/>
      <c r="CA81" s="2"/>
      <c r="CB81" s="2"/>
      <c r="CC81" s="2"/>
      <c r="CD81" s="2"/>
      <c r="CE81" s="2"/>
    </row>
    <row r="82" spans="1:83" ht="15" customHeight="1">
      <c r="A82" s="128">
        <v>6</v>
      </c>
      <c r="B82" s="130"/>
      <c r="C82" s="139" t="s">
        <v>175</v>
      </c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1"/>
      <c r="AK82" s="95">
        <v>226</v>
      </c>
      <c r="AL82" s="125"/>
      <c r="AM82" s="125"/>
      <c r="AN82" s="96"/>
      <c r="AO82" s="128" t="s">
        <v>47</v>
      </c>
      <c r="AP82" s="129"/>
      <c r="AQ82" s="129"/>
      <c r="AR82" s="129"/>
      <c r="AS82" s="129"/>
      <c r="AT82" s="130"/>
      <c r="AU82" s="128">
        <v>1</v>
      </c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30"/>
      <c r="BG82" s="137">
        <v>1400</v>
      </c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27">
        <f t="shared" si="1"/>
        <v>1400</v>
      </c>
      <c r="BV82" s="127"/>
      <c r="BW82" s="127"/>
      <c r="BX82" s="127"/>
      <c r="BY82" s="127"/>
      <c r="BZ82" s="127"/>
      <c r="CA82" s="2"/>
      <c r="CB82" s="2"/>
      <c r="CC82" s="2"/>
      <c r="CD82" s="2"/>
      <c r="CE82" s="2"/>
    </row>
    <row r="83" spans="1:83" ht="15.75" customHeight="1">
      <c r="A83" s="95">
        <v>7</v>
      </c>
      <c r="B83" s="96"/>
      <c r="C83" s="134" t="s">
        <v>176</v>
      </c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6"/>
      <c r="AK83" s="95">
        <v>226</v>
      </c>
      <c r="AL83" s="125"/>
      <c r="AM83" s="125"/>
      <c r="AN83" s="96"/>
      <c r="AO83" s="95" t="s">
        <v>71</v>
      </c>
      <c r="AP83" s="125"/>
      <c r="AQ83" s="125"/>
      <c r="AR83" s="125"/>
      <c r="AS83" s="125"/>
      <c r="AT83" s="96"/>
      <c r="AU83" s="95">
        <v>1</v>
      </c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96"/>
      <c r="BG83" s="95">
        <v>1470</v>
      </c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7">
        <f t="shared" si="1"/>
        <v>1470</v>
      </c>
      <c r="BV83" s="127"/>
      <c r="BW83" s="127"/>
      <c r="BX83" s="127"/>
      <c r="BY83" s="127"/>
      <c r="BZ83" s="127"/>
      <c r="CA83" s="2"/>
      <c r="CB83" s="2"/>
      <c r="CC83" s="2"/>
      <c r="CD83" s="2"/>
      <c r="CE83" s="2"/>
    </row>
    <row r="84" spans="1:83" ht="12.75" hidden="1">
      <c r="A84" s="95">
        <v>9</v>
      </c>
      <c r="B84" s="96"/>
      <c r="C84" s="134" t="s">
        <v>113</v>
      </c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6"/>
      <c r="AK84" s="95">
        <v>226</v>
      </c>
      <c r="AL84" s="125"/>
      <c r="AM84" s="125"/>
      <c r="AN84" s="96"/>
      <c r="AO84" s="95" t="s">
        <v>71</v>
      </c>
      <c r="AP84" s="125"/>
      <c r="AQ84" s="125"/>
      <c r="AR84" s="125"/>
      <c r="AS84" s="125"/>
      <c r="AT84" s="96"/>
      <c r="AU84" s="9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96"/>
      <c r="BG84" s="9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7">
        <f>AU84*BG84</f>
        <v>0</v>
      </c>
      <c r="BV84" s="127"/>
      <c r="BW84" s="127"/>
      <c r="BX84" s="127"/>
      <c r="BY84" s="127"/>
      <c r="BZ84" s="127"/>
      <c r="CA84" s="2"/>
      <c r="CB84" s="2"/>
      <c r="CC84" s="2"/>
      <c r="CD84" s="2"/>
      <c r="CE84" s="2"/>
    </row>
    <row r="85" spans="1:78" s="11" customFormat="1" ht="0.75" customHeight="1" hidden="1">
      <c r="A85" s="116">
        <v>7</v>
      </c>
      <c r="B85" s="117"/>
      <c r="C85" s="118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20"/>
      <c r="AK85" s="116">
        <v>226</v>
      </c>
      <c r="AL85" s="121"/>
      <c r="AM85" s="121"/>
      <c r="AN85" s="117"/>
      <c r="AO85" s="116" t="s">
        <v>37</v>
      </c>
      <c r="AP85" s="121"/>
      <c r="AQ85" s="121"/>
      <c r="AR85" s="121"/>
      <c r="AS85" s="121"/>
      <c r="AT85" s="117"/>
      <c r="AU85" s="116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17"/>
      <c r="BG85" s="197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9"/>
      <c r="BU85" s="194">
        <f>AU85*BG85</f>
        <v>0</v>
      </c>
      <c r="BV85" s="195"/>
      <c r="BW85" s="195"/>
      <c r="BX85" s="195"/>
      <c r="BY85" s="195"/>
      <c r="BZ85" s="196"/>
    </row>
    <row r="86" spans="1:83" ht="14.25" customHeight="1" hidden="1">
      <c r="A86" s="128">
        <v>8</v>
      </c>
      <c r="B86" s="130"/>
      <c r="C86" s="139" t="s">
        <v>131</v>
      </c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1"/>
      <c r="AK86" s="95">
        <v>226</v>
      </c>
      <c r="AL86" s="125"/>
      <c r="AM86" s="125"/>
      <c r="AN86" s="96"/>
      <c r="AO86" s="128" t="s">
        <v>41</v>
      </c>
      <c r="AP86" s="129"/>
      <c r="AQ86" s="129"/>
      <c r="AR86" s="129"/>
      <c r="AS86" s="129"/>
      <c r="AT86" s="130"/>
      <c r="AU86" s="128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30"/>
      <c r="BG86" s="128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287">
        <f>AU86*BG86</f>
        <v>0</v>
      </c>
      <c r="BV86" s="287"/>
      <c r="BW86" s="287"/>
      <c r="BX86" s="287"/>
      <c r="BY86" s="287"/>
      <c r="BZ86" s="287"/>
      <c r="CA86" s="2"/>
      <c r="CB86" s="2"/>
      <c r="CC86" s="2"/>
      <c r="CD86" s="2"/>
      <c r="CE86" s="2"/>
    </row>
    <row r="87" spans="1:78" ht="13.5" customHeight="1">
      <c r="A87" s="113"/>
      <c r="B87" s="114"/>
      <c r="C87" s="100" t="s">
        <v>92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2"/>
      <c r="BU87" s="131">
        <f>SUM(BU75:BZ86)</f>
        <v>48510</v>
      </c>
      <c r="BV87" s="132"/>
      <c r="BW87" s="132"/>
      <c r="BX87" s="132"/>
      <c r="BY87" s="132"/>
      <c r="BZ87" s="133"/>
    </row>
    <row r="88" spans="1:78" ht="12.75" customHeight="1">
      <c r="A88" s="116"/>
      <c r="B88" s="117"/>
      <c r="C88" s="116" t="s">
        <v>168</v>
      </c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17"/>
    </row>
    <row r="89" spans="1:82" ht="14.25" customHeight="1">
      <c r="A89" s="95">
        <v>1</v>
      </c>
      <c r="B89" s="96"/>
      <c r="C89" s="134" t="s">
        <v>135</v>
      </c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6"/>
      <c r="AK89" s="95">
        <v>226</v>
      </c>
      <c r="AL89" s="125"/>
      <c r="AM89" s="125"/>
      <c r="AN89" s="96"/>
      <c r="AO89" s="95" t="s">
        <v>136</v>
      </c>
      <c r="AP89" s="125"/>
      <c r="AQ89" s="125"/>
      <c r="AR89" s="125"/>
      <c r="AS89" s="125"/>
      <c r="AT89" s="96"/>
      <c r="AU89" s="95">
        <v>11</v>
      </c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96"/>
      <c r="BG89" s="113">
        <v>2000</v>
      </c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7">
        <f>AU89*BG89</f>
        <v>22000</v>
      </c>
      <c r="BV89" s="127"/>
      <c r="BW89" s="127"/>
      <c r="BX89" s="127"/>
      <c r="BY89" s="127"/>
      <c r="BZ89" s="127"/>
      <c r="CA89" s="2"/>
      <c r="CB89" s="2"/>
      <c r="CC89" s="2"/>
      <c r="CD89" s="2"/>
    </row>
    <row r="90" spans="1:82" ht="16.5" customHeight="1">
      <c r="A90" s="95">
        <v>2</v>
      </c>
      <c r="B90" s="96"/>
      <c r="C90" s="118" t="s">
        <v>132</v>
      </c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20"/>
      <c r="AK90" s="95">
        <v>226</v>
      </c>
      <c r="AL90" s="125"/>
      <c r="AM90" s="125"/>
      <c r="AN90" s="96"/>
      <c r="AO90" s="95" t="s">
        <v>41</v>
      </c>
      <c r="AP90" s="125"/>
      <c r="AQ90" s="125"/>
      <c r="AR90" s="125"/>
      <c r="AS90" s="125"/>
      <c r="AT90" s="96"/>
      <c r="AU90" s="95">
        <v>2</v>
      </c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96"/>
      <c r="BG90" s="113">
        <v>10000</v>
      </c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7">
        <f>AU90*BG90</f>
        <v>20000</v>
      </c>
      <c r="BV90" s="127"/>
      <c r="BW90" s="127"/>
      <c r="BX90" s="127"/>
      <c r="BY90" s="127"/>
      <c r="BZ90" s="127"/>
      <c r="CA90" s="2"/>
      <c r="CB90" s="2"/>
      <c r="CC90" s="2"/>
      <c r="CD90" s="2"/>
    </row>
    <row r="91" spans="1:83" s="11" customFormat="1" ht="13.5" customHeight="1">
      <c r="A91" s="116">
        <v>3</v>
      </c>
      <c r="B91" s="117"/>
      <c r="C91" s="118" t="s">
        <v>109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20"/>
      <c r="AK91" s="116">
        <v>226</v>
      </c>
      <c r="AL91" s="121"/>
      <c r="AM91" s="121"/>
      <c r="AN91" s="117"/>
      <c r="AO91" s="116" t="s">
        <v>71</v>
      </c>
      <c r="AP91" s="121"/>
      <c r="AQ91" s="121"/>
      <c r="AR91" s="121"/>
      <c r="AS91" s="121"/>
      <c r="AT91" s="117"/>
      <c r="AU91" s="116">
        <v>1</v>
      </c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17"/>
      <c r="BG91" s="116">
        <v>10000</v>
      </c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42">
        <f>AU91*BG91</f>
        <v>10000</v>
      </c>
      <c r="BV91" s="142"/>
      <c r="BW91" s="142"/>
      <c r="BX91" s="142"/>
      <c r="BY91" s="142"/>
      <c r="BZ91" s="142"/>
      <c r="CA91" s="12"/>
      <c r="CB91" s="12"/>
      <c r="CC91" s="12"/>
      <c r="CD91" s="12"/>
      <c r="CE91" s="12"/>
    </row>
    <row r="92" spans="1:82" s="11" customFormat="1" ht="14.25" customHeight="1">
      <c r="A92" s="116">
        <v>4</v>
      </c>
      <c r="B92" s="117"/>
      <c r="C92" s="118" t="s">
        <v>111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20"/>
      <c r="AK92" s="116">
        <v>226</v>
      </c>
      <c r="AL92" s="121"/>
      <c r="AM92" s="121"/>
      <c r="AN92" s="117"/>
      <c r="AO92" s="116" t="s">
        <v>47</v>
      </c>
      <c r="AP92" s="121"/>
      <c r="AQ92" s="121"/>
      <c r="AR92" s="121"/>
      <c r="AS92" s="121"/>
      <c r="AT92" s="117"/>
      <c r="AU92" s="116">
        <v>10</v>
      </c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17"/>
      <c r="BG92" s="194">
        <v>1299.9999999999998</v>
      </c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42">
        <f>AU92*BG92</f>
        <v>12999.999999999998</v>
      </c>
      <c r="BV92" s="142"/>
      <c r="BW92" s="142"/>
      <c r="BX92" s="142"/>
      <c r="BY92" s="142"/>
      <c r="BZ92" s="142"/>
      <c r="CA92" s="12"/>
      <c r="CB92" s="12"/>
      <c r="CC92" s="12"/>
      <c r="CD92" s="12"/>
    </row>
    <row r="93" spans="1:78" ht="13.5" customHeight="1">
      <c r="A93" s="113"/>
      <c r="B93" s="114"/>
      <c r="C93" s="100" t="s">
        <v>74</v>
      </c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2"/>
      <c r="BU93" s="131">
        <f>BU89+BU90+BU91+BU92</f>
        <v>65000</v>
      </c>
      <c r="BV93" s="132"/>
      <c r="BW93" s="132"/>
      <c r="BX93" s="132"/>
      <c r="BY93" s="132"/>
      <c r="BZ93" s="133"/>
    </row>
    <row r="94" spans="1:78" ht="14.25" customHeight="1">
      <c r="A94" s="100" t="s">
        <v>49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31">
        <f>BU87+BU93</f>
        <v>113510</v>
      </c>
      <c r="BV94" s="132"/>
      <c r="BW94" s="132"/>
      <c r="BX94" s="132"/>
      <c r="BY94" s="132"/>
      <c r="BZ94" s="133"/>
    </row>
    <row r="95" spans="1:78" ht="10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5"/>
      <c r="BV95" s="5"/>
      <c r="BW95" s="5"/>
      <c r="BX95" s="5"/>
      <c r="BY95" s="5"/>
      <c r="BZ95" s="5"/>
    </row>
    <row r="96" spans="1:78" ht="12.75" customHeight="1">
      <c r="A96" s="266" t="s">
        <v>50</v>
      </c>
      <c r="B96" s="266"/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  <c r="AQ96" s="266"/>
      <c r="AR96" s="266"/>
      <c r="AS96" s="266"/>
      <c r="AT96" s="266"/>
      <c r="AU96" s="266"/>
      <c r="AV96" s="266"/>
      <c r="AW96" s="266"/>
      <c r="AX96" s="266"/>
      <c r="AY96" s="266"/>
      <c r="AZ96" s="266"/>
      <c r="BA96" s="266"/>
      <c r="BB96" s="266"/>
      <c r="BC96" s="266"/>
      <c r="BD96" s="266"/>
      <c r="BE96" s="266"/>
      <c r="BF96" s="266"/>
      <c r="BG96" s="266"/>
      <c r="BH96" s="266"/>
      <c r="BI96" s="266"/>
      <c r="BJ96" s="266"/>
      <c r="BK96" s="266"/>
      <c r="BL96" s="266"/>
      <c r="BM96" s="266"/>
      <c r="BN96" s="266"/>
      <c r="BO96" s="266"/>
      <c r="BP96" s="266"/>
      <c r="BQ96" s="266"/>
      <c r="BR96" s="266"/>
      <c r="BS96" s="266"/>
      <c r="BT96" s="266"/>
      <c r="BU96" s="266"/>
      <c r="BV96" s="266"/>
      <c r="BW96" s="266"/>
      <c r="BX96" s="266"/>
      <c r="BY96" s="266"/>
      <c r="BZ96" s="266"/>
    </row>
    <row r="97" spans="1:78" ht="12.75" customHeight="1">
      <c r="A97" s="193" t="s">
        <v>1</v>
      </c>
      <c r="B97" s="193"/>
      <c r="C97" s="193" t="s">
        <v>2</v>
      </c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 t="s">
        <v>3</v>
      </c>
      <c r="AL97" s="193"/>
      <c r="AM97" s="193"/>
      <c r="AN97" s="193"/>
      <c r="AO97" s="193" t="s">
        <v>51</v>
      </c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 t="s">
        <v>52</v>
      </c>
      <c r="BF97" s="193"/>
      <c r="BG97" s="193"/>
      <c r="BH97" s="193"/>
      <c r="BI97" s="193"/>
      <c r="BJ97" s="193"/>
      <c r="BK97" s="193"/>
      <c r="BL97" s="193"/>
      <c r="BM97" s="193"/>
      <c r="BN97" s="193"/>
      <c r="BO97" s="193"/>
      <c r="BP97" s="193"/>
      <c r="BQ97" s="193"/>
      <c r="BR97" s="193"/>
      <c r="BS97" s="193"/>
      <c r="BT97" s="193"/>
      <c r="BU97" s="193" t="s">
        <v>21</v>
      </c>
      <c r="BV97" s="193"/>
      <c r="BW97" s="193"/>
      <c r="BX97" s="193"/>
      <c r="BY97" s="193"/>
      <c r="BZ97" s="193"/>
    </row>
    <row r="98" spans="1:78" ht="12.75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3"/>
      <c r="BI98" s="193"/>
      <c r="BJ98" s="193"/>
      <c r="BK98" s="193"/>
      <c r="BL98" s="193"/>
      <c r="BM98" s="193"/>
      <c r="BN98" s="193"/>
      <c r="BO98" s="193"/>
      <c r="BP98" s="193"/>
      <c r="BQ98" s="193"/>
      <c r="BR98" s="193"/>
      <c r="BS98" s="193"/>
      <c r="BT98" s="193"/>
      <c r="BU98" s="193"/>
      <c r="BV98" s="193"/>
      <c r="BW98" s="193"/>
      <c r="BX98" s="193"/>
      <c r="BY98" s="193"/>
      <c r="BZ98" s="193"/>
    </row>
    <row r="99" spans="1:78" ht="12.75" customHeight="1">
      <c r="A99" s="95">
        <v>1</v>
      </c>
      <c r="B99" s="96"/>
      <c r="C99" s="95">
        <v>2</v>
      </c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96"/>
      <c r="AK99" s="95">
        <v>3</v>
      </c>
      <c r="AL99" s="125"/>
      <c r="AM99" s="125"/>
      <c r="AN99" s="96"/>
      <c r="AO99" s="95">
        <v>4</v>
      </c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96"/>
      <c r="BE99" s="95">
        <v>5</v>
      </c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96"/>
      <c r="BU99" s="201" t="s">
        <v>7</v>
      </c>
      <c r="BV99" s="202"/>
      <c r="BW99" s="202"/>
      <c r="BX99" s="202"/>
      <c r="BY99" s="202"/>
      <c r="BZ99" s="248"/>
    </row>
    <row r="100" spans="1:78" ht="12.75">
      <c r="A100" s="95">
        <v>1</v>
      </c>
      <c r="B100" s="96"/>
      <c r="C100" s="97" t="s">
        <v>169</v>
      </c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9"/>
      <c r="AK100" s="100">
        <v>290</v>
      </c>
      <c r="AL100" s="101"/>
      <c r="AM100" s="101"/>
      <c r="AN100" s="102"/>
      <c r="AO100" s="103">
        <v>48013.75</v>
      </c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5"/>
      <c r="BE100" s="95">
        <v>4</v>
      </c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96"/>
      <c r="BU100" s="113">
        <f>AO100*BE100</f>
        <v>192055</v>
      </c>
      <c r="BV100" s="126"/>
      <c r="BW100" s="126"/>
      <c r="BX100" s="126"/>
      <c r="BY100" s="126"/>
      <c r="BZ100" s="114"/>
    </row>
    <row r="101" spans="1:78" ht="12.75">
      <c r="A101" s="95">
        <v>2</v>
      </c>
      <c r="B101" s="96"/>
      <c r="C101" s="97" t="s">
        <v>137</v>
      </c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9"/>
      <c r="AK101" s="100">
        <v>290</v>
      </c>
      <c r="AL101" s="101"/>
      <c r="AM101" s="101"/>
      <c r="AN101" s="102"/>
      <c r="AO101" s="103">
        <v>25</v>
      </c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5"/>
      <c r="BE101" s="95">
        <v>4</v>
      </c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96"/>
      <c r="BU101" s="113">
        <f>AO101*BE101</f>
        <v>100</v>
      </c>
      <c r="BV101" s="126"/>
      <c r="BW101" s="126"/>
      <c r="BX101" s="126"/>
      <c r="BY101" s="126"/>
      <c r="BZ101" s="114"/>
    </row>
    <row r="102" spans="1:78" ht="12.75">
      <c r="A102" s="95">
        <v>3</v>
      </c>
      <c r="B102" s="96"/>
      <c r="C102" s="97" t="s">
        <v>170</v>
      </c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9"/>
      <c r="AK102" s="100">
        <v>290</v>
      </c>
      <c r="AL102" s="101"/>
      <c r="AM102" s="101"/>
      <c r="AN102" s="102"/>
      <c r="AO102" s="103">
        <v>4461.25</v>
      </c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5"/>
      <c r="BE102" s="95">
        <v>4</v>
      </c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96"/>
      <c r="BU102" s="113">
        <f>AO102*BE102</f>
        <v>17845</v>
      </c>
      <c r="BV102" s="126"/>
      <c r="BW102" s="126"/>
      <c r="BX102" s="126"/>
      <c r="BY102" s="126"/>
      <c r="BZ102" s="114"/>
    </row>
    <row r="103" spans="1:78" ht="15" customHeight="1">
      <c r="A103" s="95"/>
      <c r="B103" s="96"/>
      <c r="C103" s="100" t="s">
        <v>74</v>
      </c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2"/>
      <c r="AK103" s="100">
        <v>290</v>
      </c>
      <c r="AL103" s="101"/>
      <c r="AM103" s="101"/>
      <c r="AN103" s="102"/>
      <c r="AO103" s="9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96"/>
      <c r="BE103" s="9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96"/>
      <c r="BU103" s="131">
        <f>SUM(BU100:BZ102)</f>
        <v>210000</v>
      </c>
      <c r="BV103" s="132"/>
      <c r="BW103" s="132"/>
      <c r="BX103" s="132"/>
      <c r="BY103" s="132"/>
      <c r="BZ103" s="133"/>
    </row>
    <row r="104" spans="1:83" ht="12.75" customHeight="1">
      <c r="A104" s="147" t="s">
        <v>1</v>
      </c>
      <c r="B104" s="148"/>
      <c r="C104" s="147" t="s">
        <v>53</v>
      </c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48"/>
      <c r="AK104" s="147" t="s">
        <v>3</v>
      </c>
      <c r="AL104" s="151"/>
      <c r="AM104" s="151"/>
      <c r="AN104" s="148"/>
      <c r="AO104" s="147" t="s">
        <v>18</v>
      </c>
      <c r="AP104" s="151"/>
      <c r="AQ104" s="151"/>
      <c r="AR104" s="151"/>
      <c r="AS104" s="151"/>
      <c r="AT104" s="148"/>
      <c r="AU104" s="153" t="s">
        <v>35</v>
      </c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5"/>
      <c r="BG104" s="147" t="s">
        <v>40</v>
      </c>
      <c r="BH104" s="151"/>
      <c r="BI104" s="151"/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1"/>
      <c r="BT104" s="151"/>
      <c r="BU104" s="193" t="s">
        <v>21</v>
      </c>
      <c r="BV104" s="193"/>
      <c r="BW104" s="193"/>
      <c r="BX104" s="193"/>
      <c r="BY104" s="193"/>
      <c r="BZ104" s="193"/>
      <c r="CA104" s="211"/>
      <c r="CB104" s="211"/>
      <c r="CC104" s="211"/>
      <c r="CD104" s="211"/>
      <c r="CE104" s="2"/>
    </row>
    <row r="105" spans="1:83" ht="12.75">
      <c r="A105" s="149"/>
      <c r="B105" s="150"/>
      <c r="C105" s="149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0"/>
      <c r="AK105" s="149"/>
      <c r="AL105" s="152"/>
      <c r="AM105" s="152"/>
      <c r="AN105" s="150"/>
      <c r="AO105" s="149"/>
      <c r="AP105" s="152"/>
      <c r="AQ105" s="152"/>
      <c r="AR105" s="152"/>
      <c r="AS105" s="152"/>
      <c r="AT105" s="150"/>
      <c r="AU105" s="156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8"/>
      <c r="BG105" s="149"/>
      <c r="BH105" s="152"/>
      <c r="BI105" s="152"/>
      <c r="BJ105" s="152"/>
      <c r="BK105" s="152"/>
      <c r="BL105" s="152"/>
      <c r="BM105" s="152"/>
      <c r="BN105" s="152"/>
      <c r="BO105" s="152"/>
      <c r="BP105" s="152"/>
      <c r="BQ105" s="152"/>
      <c r="BR105" s="152"/>
      <c r="BS105" s="152"/>
      <c r="BT105" s="152"/>
      <c r="BU105" s="193"/>
      <c r="BV105" s="193"/>
      <c r="BW105" s="193"/>
      <c r="BX105" s="193"/>
      <c r="BY105" s="193"/>
      <c r="BZ105" s="193"/>
      <c r="CA105" s="212"/>
      <c r="CB105" s="212"/>
      <c r="CC105" s="212"/>
      <c r="CD105" s="212"/>
      <c r="CE105" s="2"/>
    </row>
    <row r="106" spans="1:83" ht="12.75">
      <c r="A106" s="95">
        <v>1</v>
      </c>
      <c r="B106" s="96"/>
      <c r="C106" s="95">
        <v>2</v>
      </c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96"/>
      <c r="AK106" s="95">
        <v>3</v>
      </c>
      <c r="AL106" s="125"/>
      <c r="AM106" s="125"/>
      <c r="AN106" s="96"/>
      <c r="AO106" s="95">
        <v>4</v>
      </c>
      <c r="AP106" s="125"/>
      <c r="AQ106" s="125"/>
      <c r="AR106" s="125"/>
      <c r="AS106" s="125"/>
      <c r="AT106" s="96"/>
      <c r="AU106" s="95">
        <v>5</v>
      </c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96"/>
      <c r="BG106" s="95">
        <v>6</v>
      </c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93" t="s">
        <v>30</v>
      </c>
      <c r="BV106" s="193"/>
      <c r="BW106" s="193"/>
      <c r="BX106" s="193"/>
      <c r="BY106" s="193"/>
      <c r="BZ106" s="193"/>
      <c r="CA106" s="2"/>
      <c r="CB106" s="2"/>
      <c r="CC106" s="2"/>
      <c r="CD106" s="2"/>
      <c r="CE106" s="2"/>
    </row>
    <row r="107" spans="1:83" ht="12.75">
      <c r="A107" s="95">
        <v>1</v>
      </c>
      <c r="B107" s="96"/>
      <c r="C107" s="97" t="s">
        <v>90</v>
      </c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9"/>
      <c r="AK107" s="100">
        <v>290</v>
      </c>
      <c r="AL107" s="101"/>
      <c r="AM107" s="101"/>
      <c r="AN107" s="102"/>
      <c r="AO107" s="95" t="s">
        <v>41</v>
      </c>
      <c r="AP107" s="125"/>
      <c r="AQ107" s="125"/>
      <c r="AR107" s="125"/>
      <c r="AS107" s="125"/>
      <c r="AT107" s="96"/>
      <c r="AU107" s="95">
        <v>1</v>
      </c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96"/>
      <c r="BG107" s="95">
        <v>1500</v>
      </c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7">
        <f>AU107*BG107</f>
        <v>1500</v>
      </c>
      <c r="BV107" s="127"/>
      <c r="BW107" s="127"/>
      <c r="BX107" s="127"/>
      <c r="BY107" s="127"/>
      <c r="BZ107" s="127"/>
      <c r="CA107" s="2"/>
      <c r="CB107" s="2"/>
      <c r="CC107" s="2"/>
      <c r="CD107" s="2"/>
      <c r="CE107" s="2"/>
    </row>
    <row r="108" spans="1:83" ht="12.75">
      <c r="A108" s="95">
        <v>2</v>
      </c>
      <c r="B108" s="96"/>
      <c r="C108" s="97" t="s">
        <v>177</v>
      </c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9"/>
      <c r="AK108" s="100">
        <v>290</v>
      </c>
      <c r="AL108" s="101"/>
      <c r="AM108" s="101"/>
      <c r="AN108" s="102"/>
      <c r="AO108" s="95" t="s">
        <v>43</v>
      </c>
      <c r="AP108" s="125"/>
      <c r="AQ108" s="125"/>
      <c r="AR108" s="125"/>
      <c r="AS108" s="125"/>
      <c r="AT108" s="96"/>
      <c r="AU108" s="95">
        <v>1</v>
      </c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96"/>
      <c r="BG108" s="95">
        <v>1500</v>
      </c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7">
        <f>AU108*BG108</f>
        <v>1500</v>
      </c>
      <c r="BV108" s="127"/>
      <c r="BW108" s="127"/>
      <c r="BX108" s="127"/>
      <c r="BY108" s="127"/>
      <c r="BZ108" s="127"/>
      <c r="CA108" s="2"/>
      <c r="CB108" s="2"/>
      <c r="CC108" s="2"/>
      <c r="CD108" s="2"/>
      <c r="CE108" s="2"/>
    </row>
    <row r="109" spans="1:78" ht="13.5" customHeight="1">
      <c r="A109" s="95"/>
      <c r="B109" s="96"/>
      <c r="C109" s="100" t="s">
        <v>92</v>
      </c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2"/>
      <c r="AK109" s="100">
        <v>290</v>
      </c>
      <c r="AL109" s="101"/>
      <c r="AM109" s="101"/>
      <c r="AN109" s="102"/>
      <c r="AO109" s="201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  <c r="BE109" s="203"/>
      <c r="BF109" s="203"/>
      <c r="BG109" s="203"/>
      <c r="BH109" s="203"/>
      <c r="BI109" s="203"/>
      <c r="BJ109" s="203"/>
      <c r="BK109" s="203"/>
      <c r="BL109" s="203"/>
      <c r="BM109" s="203"/>
      <c r="BN109" s="203"/>
      <c r="BO109" s="203"/>
      <c r="BP109" s="203"/>
      <c r="BQ109" s="203"/>
      <c r="BR109" s="203"/>
      <c r="BS109" s="203"/>
      <c r="BT109" s="204"/>
      <c r="BU109" s="131">
        <f>BU107+BU108</f>
        <v>3000</v>
      </c>
      <c r="BV109" s="132"/>
      <c r="BW109" s="132"/>
      <c r="BX109" s="132"/>
      <c r="BY109" s="132"/>
      <c r="BZ109" s="133"/>
    </row>
    <row r="110" spans="1:78" ht="15.75" customHeight="1">
      <c r="A110" s="100" t="s">
        <v>54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2"/>
      <c r="BU110" s="131">
        <f>BU103+BU109</f>
        <v>213000</v>
      </c>
      <c r="BV110" s="132"/>
      <c r="BW110" s="132"/>
      <c r="BX110" s="132"/>
      <c r="BY110" s="132"/>
      <c r="BZ110" s="133"/>
    </row>
    <row r="112" spans="1:78" ht="15.75" customHeight="1">
      <c r="A112" s="146" t="s">
        <v>55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  <c r="BU112" s="146"/>
      <c r="BV112" s="146"/>
      <c r="BW112" s="146"/>
      <c r="BX112" s="146"/>
      <c r="BY112" s="146"/>
      <c r="BZ112" s="146"/>
    </row>
    <row r="113" spans="1:78" ht="12.75">
      <c r="A113" s="147" t="s">
        <v>1</v>
      </c>
      <c r="B113" s="148"/>
      <c r="C113" s="147" t="s">
        <v>2</v>
      </c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48"/>
      <c r="AK113" s="147" t="s">
        <v>3</v>
      </c>
      <c r="AL113" s="151"/>
      <c r="AM113" s="151"/>
      <c r="AN113" s="148"/>
      <c r="AO113" s="147" t="s">
        <v>18</v>
      </c>
      <c r="AP113" s="151"/>
      <c r="AQ113" s="151"/>
      <c r="AR113" s="151"/>
      <c r="AS113" s="151"/>
      <c r="AT113" s="148"/>
      <c r="AU113" s="153" t="s">
        <v>35</v>
      </c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5"/>
      <c r="BG113" s="147" t="s">
        <v>40</v>
      </c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1"/>
      <c r="BT113" s="151"/>
      <c r="BU113" s="147" t="s">
        <v>21</v>
      </c>
      <c r="BV113" s="151"/>
      <c r="BW113" s="151"/>
      <c r="BX113" s="151"/>
      <c r="BY113" s="151"/>
      <c r="BZ113" s="148"/>
    </row>
    <row r="114" spans="1:78" ht="12.75">
      <c r="A114" s="149"/>
      <c r="B114" s="150"/>
      <c r="C114" s="149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0"/>
      <c r="AK114" s="149"/>
      <c r="AL114" s="152"/>
      <c r="AM114" s="152"/>
      <c r="AN114" s="150"/>
      <c r="AO114" s="149"/>
      <c r="AP114" s="152"/>
      <c r="AQ114" s="152"/>
      <c r="AR114" s="152"/>
      <c r="AS114" s="152"/>
      <c r="AT114" s="150"/>
      <c r="AU114" s="156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8"/>
      <c r="BG114" s="149"/>
      <c r="BH114" s="152"/>
      <c r="BI114" s="152"/>
      <c r="BJ114" s="152"/>
      <c r="BK114" s="152"/>
      <c r="BL114" s="152"/>
      <c r="BM114" s="152"/>
      <c r="BN114" s="152"/>
      <c r="BO114" s="152"/>
      <c r="BP114" s="152"/>
      <c r="BQ114" s="152"/>
      <c r="BR114" s="152"/>
      <c r="BS114" s="152"/>
      <c r="BT114" s="152"/>
      <c r="BU114" s="149"/>
      <c r="BV114" s="152"/>
      <c r="BW114" s="152"/>
      <c r="BX114" s="152"/>
      <c r="BY114" s="152"/>
      <c r="BZ114" s="150"/>
    </row>
    <row r="115" spans="1:78" ht="15" customHeight="1">
      <c r="A115" s="95">
        <v>1</v>
      </c>
      <c r="B115" s="96"/>
      <c r="C115" s="95">
        <v>2</v>
      </c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96"/>
      <c r="AK115" s="95">
        <v>3</v>
      </c>
      <c r="AL115" s="125"/>
      <c r="AM115" s="125"/>
      <c r="AN115" s="96"/>
      <c r="AO115" s="95">
        <v>4</v>
      </c>
      <c r="AP115" s="125"/>
      <c r="AQ115" s="125"/>
      <c r="AR115" s="125"/>
      <c r="AS115" s="125"/>
      <c r="AT115" s="96"/>
      <c r="AU115" s="95">
        <v>5</v>
      </c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96"/>
      <c r="BG115" s="95">
        <v>6</v>
      </c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95" t="s">
        <v>30</v>
      </c>
      <c r="BV115" s="125"/>
      <c r="BW115" s="125"/>
      <c r="BX115" s="125"/>
      <c r="BY115" s="125"/>
      <c r="BZ115" s="96"/>
    </row>
    <row r="116" spans="1:78" ht="12.75" customHeight="1">
      <c r="A116" s="116"/>
      <c r="B116" s="117"/>
      <c r="C116" s="116" t="s">
        <v>103</v>
      </c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17"/>
    </row>
    <row r="117" spans="1:82" ht="12.75">
      <c r="A117" s="95">
        <v>1</v>
      </c>
      <c r="B117" s="96"/>
      <c r="C117" s="97" t="s">
        <v>101</v>
      </c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9"/>
      <c r="AK117" s="100">
        <v>310</v>
      </c>
      <c r="AL117" s="101"/>
      <c r="AM117" s="101"/>
      <c r="AN117" s="102"/>
      <c r="AO117" s="95" t="s">
        <v>41</v>
      </c>
      <c r="AP117" s="125"/>
      <c r="AQ117" s="125"/>
      <c r="AR117" s="125"/>
      <c r="AS117" s="125"/>
      <c r="AT117" s="96"/>
      <c r="AU117" s="95">
        <v>1</v>
      </c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96"/>
      <c r="BG117" s="95">
        <v>1200</v>
      </c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200">
        <f>AU117*BG117</f>
        <v>1200</v>
      </c>
      <c r="BV117" s="200"/>
      <c r="BW117" s="200"/>
      <c r="BX117" s="200"/>
      <c r="BY117" s="200"/>
      <c r="BZ117" s="200"/>
      <c r="CA117" s="2"/>
      <c r="CB117" s="2"/>
      <c r="CC117" s="2"/>
      <c r="CD117" s="2"/>
    </row>
    <row r="118" spans="1:82" ht="12.75">
      <c r="A118" s="116">
        <v>2</v>
      </c>
      <c r="B118" s="117"/>
      <c r="C118" s="122" t="s">
        <v>171</v>
      </c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4"/>
      <c r="AK118" s="208">
        <v>310</v>
      </c>
      <c r="AL118" s="209"/>
      <c r="AM118" s="209"/>
      <c r="AN118" s="210"/>
      <c r="AO118" s="116" t="s">
        <v>41</v>
      </c>
      <c r="AP118" s="121"/>
      <c r="AQ118" s="121"/>
      <c r="AR118" s="121"/>
      <c r="AS118" s="121"/>
      <c r="AT118" s="117"/>
      <c r="AU118" s="116">
        <v>28</v>
      </c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17"/>
      <c r="BG118" s="197">
        <v>294.64285714285717</v>
      </c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249">
        <f>AU118*BG118</f>
        <v>8250</v>
      </c>
      <c r="BV118" s="249"/>
      <c r="BW118" s="249"/>
      <c r="BX118" s="249"/>
      <c r="BY118" s="249"/>
      <c r="BZ118" s="249"/>
      <c r="CA118" s="2"/>
      <c r="CB118" s="2"/>
      <c r="CC118" s="2"/>
      <c r="CD118" s="2"/>
    </row>
    <row r="119" spans="1:82" ht="12.75">
      <c r="A119" s="116">
        <v>3</v>
      </c>
      <c r="B119" s="117"/>
      <c r="C119" s="122" t="s">
        <v>191</v>
      </c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4"/>
      <c r="AK119" s="208">
        <v>310</v>
      </c>
      <c r="AL119" s="209"/>
      <c r="AM119" s="209"/>
      <c r="AN119" s="210"/>
      <c r="AO119" s="116" t="s">
        <v>41</v>
      </c>
      <c r="AP119" s="121"/>
      <c r="AQ119" s="121"/>
      <c r="AR119" s="121"/>
      <c r="AS119" s="121"/>
      <c r="AT119" s="117"/>
      <c r="AU119" s="116">
        <v>3</v>
      </c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17"/>
      <c r="BG119" s="197">
        <v>2625</v>
      </c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249">
        <f>AU119*BG119</f>
        <v>7875</v>
      </c>
      <c r="BV119" s="249"/>
      <c r="BW119" s="249"/>
      <c r="BX119" s="249"/>
      <c r="BY119" s="249"/>
      <c r="BZ119" s="249"/>
      <c r="CA119" s="2"/>
      <c r="CB119" s="2"/>
      <c r="CC119" s="2"/>
      <c r="CD119" s="2"/>
    </row>
    <row r="120" spans="1:83" ht="12.75">
      <c r="A120" s="116">
        <v>4</v>
      </c>
      <c r="B120" s="117"/>
      <c r="C120" s="122" t="s">
        <v>178</v>
      </c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4"/>
      <c r="AK120" s="208">
        <v>310</v>
      </c>
      <c r="AL120" s="209"/>
      <c r="AM120" s="209"/>
      <c r="AN120" s="210"/>
      <c r="AO120" s="116" t="s">
        <v>41</v>
      </c>
      <c r="AP120" s="121"/>
      <c r="AQ120" s="121"/>
      <c r="AR120" s="121"/>
      <c r="AS120" s="121"/>
      <c r="AT120" s="117"/>
      <c r="AU120" s="116">
        <v>1</v>
      </c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17"/>
      <c r="BG120" s="194">
        <v>5000</v>
      </c>
      <c r="BH120" s="195"/>
      <c r="BI120" s="195"/>
      <c r="BJ120" s="195"/>
      <c r="BK120" s="195"/>
      <c r="BL120" s="195"/>
      <c r="BM120" s="195"/>
      <c r="BN120" s="195"/>
      <c r="BO120" s="195"/>
      <c r="BP120" s="195"/>
      <c r="BQ120" s="195"/>
      <c r="BR120" s="195"/>
      <c r="BS120" s="195"/>
      <c r="BT120" s="195"/>
      <c r="BU120" s="249">
        <f>AU120*BG120</f>
        <v>5000</v>
      </c>
      <c r="BV120" s="249"/>
      <c r="BW120" s="249"/>
      <c r="BX120" s="249"/>
      <c r="BY120" s="249"/>
      <c r="BZ120" s="249"/>
      <c r="CA120" s="2"/>
      <c r="CB120" s="2"/>
      <c r="CC120" s="2"/>
      <c r="CD120" s="2"/>
      <c r="CE120" s="2"/>
    </row>
    <row r="121" spans="1:78" ht="15.75" customHeight="1">
      <c r="A121" s="95"/>
      <c r="B121" s="96"/>
      <c r="C121" s="100" t="s">
        <v>100</v>
      </c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2"/>
      <c r="AK121" s="100">
        <v>310</v>
      </c>
      <c r="AL121" s="101"/>
      <c r="AM121" s="101"/>
      <c r="AN121" s="102"/>
      <c r="AO121" s="95"/>
      <c r="AP121" s="125"/>
      <c r="AQ121" s="125"/>
      <c r="AR121" s="125"/>
      <c r="AS121" s="125"/>
      <c r="AT121" s="96"/>
      <c r="AU121" s="9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96"/>
      <c r="BG121" s="95"/>
      <c r="BH121" s="125"/>
      <c r="BI121" s="125"/>
      <c r="BJ121" s="125"/>
      <c r="BK121" s="125"/>
      <c r="BL121" s="125"/>
      <c r="BM121" s="125"/>
      <c r="BN121" s="125"/>
      <c r="BO121" s="125"/>
      <c r="BP121" s="125"/>
      <c r="BQ121" s="125"/>
      <c r="BR121" s="125"/>
      <c r="BS121" s="125"/>
      <c r="BT121" s="96"/>
      <c r="BU121" s="131">
        <f>SUM(BU117:BZ120)</f>
        <v>22325</v>
      </c>
      <c r="BV121" s="132"/>
      <c r="BW121" s="132"/>
      <c r="BX121" s="132"/>
      <c r="BY121" s="132"/>
      <c r="BZ121" s="133"/>
    </row>
    <row r="122" spans="1:78" ht="14.25" customHeight="1">
      <c r="A122" s="100" t="s">
        <v>56</v>
      </c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31">
        <f>BU121</f>
        <v>22325</v>
      </c>
      <c r="BV122" s="132"/>
      <c r="BW122" s="132"/>
      <c r="BX122" s="132"/>
      <c r="BY122" s="132"/>
      <c r="BZ122" s="133"/>
    </row>
    <row r="123" spans="1:7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8"/>
      <c r="BV123" s="8"/>
      <c r="BW123" s="8"/>
      <c r="BX123" s="8"/>
      <c r="BY123" s="8"/>
      <c r="BZ123" s="8"/>
    </row>
    <row r="124" spans="1:78" ht="18.75" customHeight="1">
      <c r="A124" s="146" t="s">
        <v>57</v>
      </c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6"/>
      <c r="BO124" s="146"/>
      <c r="BP124" s="146"/>
      <c r="BQ124" s="146"/>
      <c r="BR124" s="146"/>
      <c r="BS124" s="146"/>
      <c r="BT124" s="146"/>
      <c r="BU124" s="146"/>
      <c r="BV124" s="146"/>
      <c r="BW124" s="146"/>
      <c r="BX124" s="146"/>
      <c r="BY124" s="146"/>
      <c r="BZ124" s="146"/>
    </row>
    <row r="125" spans="1:78" ht="12.75">
      <c r="A125" s="147" t="s">
        <v>1</v>
      </c>
      <c r="B125" s="148"/>
      <c r="C125" s="147" t="s">
        <v>2</v>
      </c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48"/>
      <c r="AK125" s="147" t="s">
        <v>3</v>
      </c>
      <c r="AL125" s="151"/>
      <c r="AM125" s="151"/>
      <c r="AN125" s="148"/>
      <c r="AO125" s="147" t="s">
        <v>18</v>
      </c>
      <c r="AP125" s="151"/>
      <c r="AQ125" s="151"/>
      <c r="AR125" s="151"/>
      <c r="AS125" s="151"/>
      <c r="AT125" s="148"/>
      <c r="AU125" s="153" t="s">
        <v>35</v>
      </c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5"/>
      <c r="BG125" s="147" t="s">
        <v>58</v>
      </c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47" t="s">
        <v>21</v>
      </c>
      <c r="BV125" s="151"/>
      <c r="BW125" s="151"/>
      <c r="BX125" s="151"/>
      <c r="BY125" s="151"/>
      <c r="BZ125" s="148"/>
    </row>
    <row r="126" spans="1:78" ht="12.75" customHeight="1">
      <c r="A126" s="149"/>
      <c r="B126" s="150"/>
      <c r="C126" s="149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0"/>
      <c r="AK126" s="149"/>
      <c r="AL126" s="152"/>
      <c r="AM126" s="152"/>
      <c r="AN126" s="150"/>
      <c r="AO126" s="149"/>
      <c r="AP126" s="152"/>
      <c r="AQ126" s="152"/>
      <c r="AR126" s="152"/>
      <c r="AS126" s="152"/>
      <c r="AT126" s="150"/>
      <c r="AU126" s="156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8"/>
      <c r="BG126" s="149"/>
      <c r="BH126" s="152"/>
      <c r="BI126" s="152"/>
      <c r="BJ126" s="152"/>
      <c r="BK126" s="152"/>
      <c r="BL126" s="152"/>
      <c r="BM126" s="152"/>
      <c r="BN126" s="152"/>
      <c r="BO126" s="152"/>
      <c r="BP126" s="152"/>
      <c r="BQ126" s="152"/>
      <c r="BR126" s="152"/>
      <c r="BS126" s="152"/>
      <c r="BT126" s="152"/>
      <c r="BU126" s="149"/>
      <c r="BV126" s="152"/>
      <c r="BW126" s="152"/>
      <c r="BX126" s="152"/>
      <c r="BY126" s="152"/>
      <c r="BZ126" s="150"/>
    </row>
    <row r="127" spans="1:78" ht="12.75" customHeight="1">
      <c r="A127" s="95">
        <v>1</v>
      </c>
      <c r="B127" s="96"/>
      <c r="C127" s="95">
        <v>2</v>
      </c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96"/>
      <c r="AK127" s="95">
        <v>3</v>
      </c>
      <c r="AL127" s="125"/>
      <c r="AM127" s="125"/>
      <c r="AN127" s="96"/>
      <c r="AO127" s="95">
        <v>4</v>
      </c>
      <c r="AP127" s="125"/>
      <c r="AQ127" s="125"/>
      <c r="AR127" s="125"/>
      <c r="AS127" s="125"/>
      <c r="AT127" s="96"/>
      <c r="AU127" s="95">
        <v>5</v>
      </c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96"/>
      <c r="BG127" s="95">
        <v>6</v>
      </c>
      <c r="BH127" s="125"/>
      <c r="BI127" s="125"/>
      <c r="BJ127" s="125"/>
      <c r="BK127" s="125"/>
      <c r="BL127" s="125"/>
      <c r="BM127" s="125"/>
      <c r="BN127" s="125"/>
      <c r="BO127" s="125"/>
      <c r="BP127" s="125"/>
      <c r="BQ127" s="125"/>
      <c r="BR127" s="125"/>
      <c r="BS127" s="125"/>
      <c r="BT127" s="125"/>
      <c r="BU127" s="95" t="s">
        <v>30</v>
      </c>
      <c r="BV127" s="125"/>
      <c r="BW127" s="125"/>
      <c r="BX127" s="125"/>
      <c r="BY127" s="125"/>
      <c r="BZ127" s="96"/>
    </row>
    <row r="128" spans="1:82" ht="12.75">
      <c r="A128" s="95">
        <v>1</v>
      </c>
      <c r="B128" s="96"/>
      <c r="C128" s="134" t="s">
        <v>120</v>
      </c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6"/>
      <c r="AK128" s="100">
        <v>340</v>
      </c>
      <c r="AL128" s="101"/>
      <c r="AM128" s="101"/>
      <c r="AN128" s="102"/>
      <c r="AO128" s="95" t="s">
        <v>179</v>
      </c>
      <c r="AP128" s="125"/>
      <c r="AQ128" s="125"/>
      <c r="AR128" s="125"/>
      <c r="AS128" s="125"/>
      <c r="AT128" s="96"/>
      <c r="AU128" s="95">
        <v>3</v>
      </c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96"/>
      <c r="BG128" s="106">
        <v>252</v>
      </c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27">
        <f>AU128*BG128</f>
        <v>756</v>
      </c>
      <c r="BV128" s="127"/>
      <c r="BW128" s="127"/>
      <c r="BX128" s="127"/>
      <c r="BY128" s="127"/>
      <c r="BZ128" s="127"/>
      <c r="CA128" s="2"/>
      <c r="CB128" s="2"/>
      <c r="CC128" s="2"/>
      <c r="CD128" s="2"/>
    </row>
    <row r="129" spans="1:83" ht="12.75" customHeight="1">
      <c r="A129" s="95"/>
      <c r="B129" s="96"/>
      <c r="C129" s="250" t="s">
        <v>93</v>
      </c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  <c r="V129" s="251"/>
      <c r="W129" s="251"/>
      <c r="X129" s="251"/>
      <c r="Y129" s="251"/>
      <c r="Z129" s="251"/>
      <c r="AA129" s="251"/>
      <c r="AB129" s="251"/>
      <c r="AC129" s="251"/>
      <c r="AD129" s="251"/>
      <c r="AE129" s="251"/>
      <c r="AF129" s="251"/>
      <c r="AG129" s="251"/>
      <c r="AH129" s="251"/>
      <c r="AI129" s="251"/>
      <c r="AJ129" s="252"/>
      <c r="AK129" s="100">
        <v>340</v>
      </c>
      <c r="AL129" s="101"/>
      <c r="AM129" s="101"/>
      <c r="AN129" s="102"/>
      <c r="AO129" s="95"/>
      <c r="AP129" s="125"/>
      <c r="AQ129" s="125"/>
      <c r="AR129" s="125"/>
      <c r="AS129" s="125"/>
      <c r="AT129" s="96"/>
      <c r="AU129" s="9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96"/>
      <c r="BG129" s="106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T129" s="107"/>
      <c r="BU129" s="213">
        <f>SUM(BU130:BZ138)</f>
        <v>3564</v>
      </c>
      <c r="BV129" s="213"/>
      <c r="BW129" s="213"/>
      <c r="BX129" s="213"/>
      <c r="BY129" s="213"/>
      <c r="BZ129" s="213"/>
      <c r="CA129" s="2"/>
      <c r="CB129" s="2"/>
      <c r="CC129" s="2"/>
      <c r="CD129" s="2"/>
      <c r="CE129" s="2"/>
    </row>
    <row r="130" spans="1:83" ht="12.75">
      <c r="A130" s="95">
        <v>1</v>
      </c>
      <c r="B130" s="96"/>
      <c r="C130" s="134" t="s">
        <v>77</v>
      </c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6"/>
      <c r="AK130" s="100">
        <v>340</v>
      </c>
      <c r="AL130" s="101"/>
      <c r="AM130" s="101"/>
      <c r="AN130" s="102"/>
      <c r="AO130" s="95" t="s">
        <v>41</v>
      </c>
      <c r="AP130" s="125"/>
      <c r="AQ130" s="125"/>
      <c r="AR130" s="125"/>
      <c r="AS130" s="125"/>
      <c r="AT130" s="96"/>
      <c r="AU130" s="95">
        <v>14</v>
      </c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96"/>
      <c r="BG130" s="106">
        <v>36</v>
      </c>
      <c r="BH130" s="107"/>
      <c r="BI130" s="107"/>
      <c r="BJ130" s="107"/>
      <c r="BK130" s="107"/>
      <c r="BL130" s="107"/>
      <c r="BM130" s="107"/>
      <c r="BN130" s="107"/>
      <c r="BO130" s="107"/>
      <c r="BP130" s="107"/>
      <c r="BQ130" s="107"/>
      <c r="BR130" s="107"/>
      <c r="BS130" s="107"/>
      <c r="BT130" s="107"/>
      <c r="BU130" s="127">
        <f>AU130*BG130</f>
        <v>504</v>
      </c>
      <c r="BV130" s="127"/>
      <c r="BW130" s="127"/>
      <c r="BX130" s="127"/>
      <c r="BY130" s="127"/>
      <c r="BZ130" s="127"/>
      <c r="CA130" s="2"/>
      <c r="CB130" s="2"/>
      <c r="CC130" s="2"/>
      <c r="CD130" s="2"/>
      <c r="CE130" s="2"/>
    </row>
    <row r="131" spans="1:83" ht="12.75">
      <c r="A131" s="95">
        <v>2</v>
      </c>
      <c r="B131" s="96"/>
      <c r="C131" s="134" t="s">
        <v>185</v>
      </c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6"/>
      <c r="AK131" s="100">
        <v>340</v>
      </c>
      <c r="AL131" s="101"/>
      <c r="AM131" s="101"/>
      <c r="AN131" s="102"/>
      <c r="AO131" s="95" t="s">
        <v>41</v>
      </c>
      <c r="AP131" s="125"/>
      <c r="AQ131" s="125"/>
      <c r="AR131" s="125"/>
      <c r="AS131" s="125"/>
      <c r="AT131" s="96"/>
      <c r="AU131" s="95">
        <v>16</v>
      </c>
      <c r="AV131" s="125"/>
      <c r="AW131" s="125"/>
      <c r="AX131" s="125"/>
      <c r="AY131" s="125"/>
      <c r="AZ131" s="125"/>
      <c r="BA131" s="125"/>
      <c r="BB131" s="125"/>
      <c r="BC131" s="125"/>
      <c r="BD131" s="125"/>
      <c r="BE131" s="125"/>
      <c r="BF131" s="96"/>
      <c r="BG131" s="106">
        <v>15</v>
      </c>
      <c r="BH131" s="107"/>
      <c r="BI131" s="107"/>
      <c r="BJ131" s="107"/>
      <c r="BK131" s="107"/>
      <c r="BL131" s="107"/>
      <c r="BM131" s="107"/>
      <c r="BN131" s="107"/>
      <c r="BO131" s="107"/>
      <c r="BP131" s="107"/>
      <c r="BQ131" s="107"/>
      <c r="BR131" s="107"/>
      <c r="BS131" s="107"/>
      <c r="BT131" s="107"/>
      <c r="BU131" s="127">
        <f aca="true" t="shared" si="2" ref="BU131:BU144">AU131*BG131</f>
        <v>240</v>
      </c>
      <c r="BV131" s="127"/>
      <c r="BW131" s="127"/>
      <c r="BX131" s="127"/>
      <c r="BY131" s="127"/>
      <c r="BZ131" s="127"/>
      <c r="CA131" s="2"/>
      <c r="CB131" s="2"/>
      <c r="CC131" s="2"/>
      <c r="CD131" s="2"/>
      <c r="CE131" s="2"/>
    </row>
    <row r="132" spans="1:83" ht="12.75" customHeight="1">
      <c r="A132" s="95">
        <v>3</v>
      </c>
      <c r="B132" s="96"/>
      <c r="C132" s="134" t="s">
        <v>78</v>
      </c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6"/>
      <c r="AK132" s="100">
        <v>340</v>
      </c>
      <c r="AL132" s="101"/>
      <c r="AM132" s="101"/>
      <c r="AN132" s="102"/>
      <c r="AO132" s="95" t="s">
        <v>41</v>
      </c>
      <c r="AP132" s="125"/>
      <c r="AQ132" s="125"/>
      <c r="AR132" s="125"/>
      <c r="AS132" s="125"/>
      <c r="AT132" s="96"/>
      <c r="AU132" s="95">
        <v>2</v>
      </c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96"/>
      <c r="BG132" s="106">
        <v>30</v>
      </c>
      <c r="BH132" s="107"/>
      <c r="BI132" s="107"/>
      <c r="BJ132" s="107"/>
      <c r="BK132" s="107"/>
      <c r="BL132" s="107"/>
      <c r="BM132" s="107"/>
      <c r="BN132" s="107"/>
      <c r="BO132" s="107"/>
      <c r="BP132" s="107"/>
      <c r="BQ132" s="107"/>
      <c r="BR132" s="107"/>
      <c r="BS132" s="107"/>
      <c r="BT132" s="107"/>
      <c r="BU132" s="127">
        <f t="shared" si="2"/>
        <v>60</v>
      </c>
      <c r="BV132" s="127"/>
      <c r="BW132" s="127"/>
      <c r="BX132" s="127"/>
      <c r="BY132" s="127"/>
      <c r="BZ132" s="127"/>
      <c r="CA132" s="2"/>
      <c r="CB132" s="2"/>
      <c r="CC132" s="2"/>
      <c r="CD132" s="2"/>
      <c r="CE132" s="2"/>
    </row>
    <row r="133" spans="1:83" ht="12.75">
      <c r="A133" s="95">
        <v>4</v>
      </c>
      <c r="B133" s="96"/>
      <c r="C133" s="134" t="s">
        <v>72</v>
      </c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6"/>
      <c r="AK133" s="100">
        <v>340</v>
      </c>
      <c r="AL133" s="101"/>
      <c r="AM133" s="101"/>
      <c r="AN133" s="102"/>
      <c r="AO133" s="95" t="s">
        <v>41</v>
      </c>
      <c r="AP133" s="125"/>
      <c r="AQ133" s="125"/>
      <c r="AR133" s="125"/>
      <c r="AS133" s="125"/>
      <c r="AT133" s="96"/>
      <c r="AU133" s="95">
        <v>10</v>
      </c>
      <c r="AV133" s="125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96"/>
      <c r="BG133" s="106">
        <v>50</v>
      </c>
      <c r="BH133" s="107"/>
      <c r="BI133" s="107"/>
      <c r="BJ133" s="107"/>
      <c r="BK133" s="107"/>
      <c r="BL133" s="107"/>
      <c r="BM133" s="107"/>
      <c r="BN133" s="107"/>
      <c r="BO133" s="107"/>
      <c r="BP133" s="107"/>
      <c r="BQ133" s="107"/>
      <c r="BR133" s="107"/>
      <c r="BS133" s="107"/>
      <c r="BT133" s="107"/>
      <c r="BU133" s="127">
        <f t="shared" si="2"/>
        <v>500</v>
      </c>
      <c r="BV133" s="127"/>
      <c r="BW133" s="127"/>
      <c r="BX133" s="127"/>
      <c r="BY133" s="127"/>
      <c r="BZ133" s="127"/>
      <c r="CA133" s="2"/>
      <c r="CB133" s="2"/>
      <c r="CC133" s="2"/>
      <c r="CD133" s="2"/>
      <c r="CE133" s="2"/>
    </row>
    <row r="134" spans="1:83" ht="12.75">
      <c r="A134" s="95">
        <v>5</v>
      </c>
      <c r="B134" s="96"/>
      <c r="C134" s="134" t="s">
        <v>85</v>
      </c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6"/>
      <c r="AK134" s="100">
        <v>340</v>
      </c>
      <c r="AL134" s="101"/>
      <c r="AM134" s="101"/>
      <c r="AN134" s="102"/>
      <c r="AO134" s="95" t="s">
        <v>114</v>
      </c>
      <c r="AP134" s="125"/>
      <c r="AQ134" s="125"/>
      <c r="AR134" s="125"/>
      <c r="AS134" s="125"/>
      <c r="AT134" s="96"/>
      <c r="AU134" s="95">
        <v>16</v>
      </c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96"/>
      <c r="BG134" s="106">
        <v>25</v>
      </c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27">
        <f t="shared" si="2"/>
        <v>400</v>
      </c>
      <c r="BV134" s="127"/>
      <c r="BW134" s="127"/>
      <c r="BX134" s="127"/>
      <c r="BY134" s="127"/>
      <c r="BZ134" s="127"/>
      <c r="CA134" s="2"/>
      <c r="CB134" s="2"/>
      <c r="CC134" s="2"/>
      <c r="CD134" s="2"/>
      <c r="CE134" s="2"/>
    </row>
    <row r="135" spans="1:83" ht="12.75" customHeight="1">
      <c r="A135" s="95">
        <v>6</v>
      </c>
      <c r="B135" s="96"/>
      <c r="C135" s="134" t="s">
        <v>186</v>
      </c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6"/>
      <c r="AK135" s="100">
        <v>340</v>
      </c>
      <c r="AL135" s="101"/>
      <c r="AM135" s="101"/>
      <c r="AN135" s="102"/>
      <c r="AO135" s="95" t="s">
        <v>41</v>
      </c>
      <c r="AP135" s="125"/>
      <c r="AQ135" s="125"/>
      <c r="AR135" s="125"/>
      <c r="AS135" s="125"/>
      <c r="AT135" s="96"/>
      <c r="AU135" s="95">
        <v>3</v>
      </c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96"/>
      <c r="BG135" s="106">
        <v>30</v>
      </c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27">
        <f t="shared" si="2"/>
        <v>90</v>
      </c>
      <c r="BV135" s="127"/>
      <c r="BW135" s="127"/>
      <c r="BX135" s="127"/>
      <c r="BY135" s="127"/>
      <c r="BZ135" s="127"/>
      <c r="CA135" s="2"/>
      <c r="CB135" s="2"/>
      <c r="CC135" s="2"/>
      <c r="CD135" s="2"/>
      <c r="CE135" s="2"/>
    </row>
    <row r="136" spans="1:83" ht="12.75">
      <c r="A136" s="95">
        <v>7</v>
      </c>
      <c r="B136" s="96"/>
      <c r="C136" s="134" t="s">
        <v>86</v>
      </c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6"/>
      <c r="AK136" s="100">
        <v>340</v>
      </c>
      <c r="AL136" s="101"/>
      <c r="AM136" s="101"/>
      <c r="AN136" s="102"/>
      <c r="AO136" s="95" t="s">
        <v>41</v>
      </c>
      <c r="AP136" s="125"/>
      <c r="AQ136" s="125"/>
      <c r="AR136" s="125"/>
      <c r="AS136" s="125"/>
      <c r="AT136" s="96"/>
      <c r="AU136" s="95">
        <v>5</v>
      </c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96"/>
      <c r="BG136" s="106">
        <v>90</v>
      </c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107"/>
      <c r="BU136" s="127">
        <f t="shared" si="2"/>
        <v>450</v>
      </c>
      <c r="BV136" s="127"/>
      <c r="BW136" s="127"/>
      <c r="BX136" s="127"/>
      <c r="BY136" s="127"/>
      <c r="BZ136" s="127"/>
      <c r="CA136" s="2"/>
      <c r="CB136" s="2"/>
      <c r="CC136" s="2"/>
      <c r="CD136" s="2"/>
      <c r="CE136" s="2"/>
    </row>
    <row r="137" spans="1:83" ht="12.75" customHeight="1">
      <c r="A137" s="95">
        <v>8</v>
      </c>
      <c r="B137" s="96"/>
      <c r="C137" s="134" t="s">
        <v>79</v>
      </c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6"/>
      <c r="AK137" s="100">
        <v>340</v>
      </c>
      <c r="AL137" s="101"/>
      <c r="AM137" s="101"/>
      <c r="AN137" s="102"/>
      <c r="AO137" s="95" t="s">
        <v>41</v>
      </c>
      <c r="AP137" s="125"/>
      <c r="AQ137" s="125"/>
      <c r="AR137" s="125"/>
      <c r="AS137" s="125"/>
      <c r="AT137" s="96"/>
      <c r="AU137" s="95">
        <v>7</v>
      </c>
      <c r="AV137" s="125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96"/>
      <c r="BG137" s="106">
        <v>150</v>
      </c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27">
        <f t="shared" si="2"/>
        <v>1050</v>
      </c>
      <c r="BV137" s="127"/>
      <c r="BW137" s="127"/>
      <c r="BX137" s="127"/>
      <c r="BY137" s="127"/>
      <c r="BZ137" s="127"/>
      <c r="CA137" s="2"/>
      <c r="CB137" s="2"/>
      <c r="CC137" s="2"/>
      <c r="CD137" s="2"/>
      <c r="CE137" s="2"/>
    </row>
    <row r="138" spans="1:83" ht="12.75">
      <c r="A138" s="95">
        <v>9</v>
      </c>
      <c r="B138" s="96"/>
      <c r="C138" s="134" t="s">
        <v>87</v>
      </c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6"/>
      <c r="AK138" s="100">
        <v>340</v>
      </c>
      <c r="AL138" s="101"/>
      <c r="AM138" s="101"/>
      <c r="AN138" s="102"/>
      <c r="AO138" s="95" t="s">
        <v>41</v>
      </c>
      <c r="AP138" s="125"/>
      <c r="AQ138" s="125"/>
      <c r="AR138" s="125"/>
      <c r="AS138" s="125"/>
      <c r="AT138" s="96"/>
      <c r="AU138" s="95">
        <v>3</v>
      </c>
      <c r="AV138" s="125"/>
      <c r="AW138" s="125"/>
      <c r="AX138" s="125"/>
      <c r="AY138" s="125"/>
      <c r="AZ138" s="125"/>
      <c r="BA138" s="125"/>
      <c r="BB138" s="125"/>
      <c r="BC138" s="125"/>
      <c r="BD138" s="125"/>
      <c r="BE138" s="125"/>
      <c r="BF138" s="96"/>
      <c r="BG138" s="106">
        <v>90</v>
      </c>
      <c r="BH138" s="107"/>
      <c r="BI138" s="107"/>
      <c r="BJ138" s="107"/>
      <c r="BK138" s="107"/>
      <c r="BL138" s="107"/>
      <c r="BM138" s="107"/>
      <c r="BN138" s="107"/>
      <c r="BO138" s="107"/>
      <c r="BP138" s="107"/>
      <c r="BQ138" s="107"/>
      <c r="BR138" s="107"/>
      <c r="BS138" s="107"/>
      <c r="BT138" s="107"/>
      <c r="BU138" s="127">
        <f t="shared" si="2"/>
        <v>270</v>
      </c>
      <c r="BV138" s="127"/>
      <c r="BW138" s="127"/>
      <c r="BX138" s="127"/>
      <c r="BY138" s="127"/>
      <c r="BZ138" s="127"/>
      <c r="CA138" s="2"/>
      <c r="CB138" s="2"/>
      <c r="CC138" s="2"/>
      <c r="CD138" s="2"/>
      <c r="CE138" s="2"/>
    </row>
    <row r="139" spans="1:83" ht="12.75" hidden="1">
      <c r="A139" s="95">
        <v>11</v>
      </c>
      <c r="B139" s="96"/>
      <c r="C139" s="134" t="s">
        <v>115</v>
      </c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6"/>
      <c r="AK139" s="100">
        <v>340</v>
      </c>
      <c r="AL139" s="101"/>
      <c r="AM139" s="101"/>
      <c r="AN139" s="102"/>
      <c r="AO139" s="95" t="s">
        <v>41</v>
      </c>
      <c r="AP139" s="125"/>
      <c r="AQ139" s="125"/>
      <c r="AR139" s="125"/>
      <c r="AS139" s="125"/>
      <c r="AT139" s="96"/>
      <c r="AU139" s="9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96"/>
      <c r="BG139" s="106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107"/>
      <c r="BU139" s="127">
        <f t="shared" si="2"/>
        <v>0</v>
      </c>
      <c r="BV139" s="127"/>
      <c r="BW139" s="127"/>
      <c r="BX139" s="127"/>
      <c r="BY139" s="127"/>
      <c r="BZ139" s="127"/>
      <c r="CA139" s="2"/>
      <c r="CB139" s="2"/>
      <c r="CC139" s="2"/>
      <c r="CD139" s="2"/>
      <c r="CE139" s="2"/>
    </row>
    <row r="140" spans="1:83" ht="12.75" hidden="1">
      <c r="A140" s="95">
        <v>12</v>
      </c>
      <c r="B140" s="96"/>
      <c r="C140" s="134" t="s">
        <v>80</v>
      </c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6"/>
      <c r="AK140" s="100">
        <v>340</v>
      </c>
      <c r="AL140" s="101"/>
      <c r="AM140" s="101"/>
      <c r="AN140" s="102"/>
      <c r="AO140" s="95" t="s">
        <v>73</v>
      </c>
      <c r="AP140" s="125"/>
      <c r="AQ140" s="125"/>
      <c r="AR140" s="125"/>
      <c r="AS140" s="125"/>
      <c r="AT140" s="96"/>
      <c r="AU140" s="95"/>
      <c r="AV140" s="125"/>
      <c r="AW140" s="125"/>
      <c r="AX140" s="125"/>
      <c r="AY140" s="125"/>
      <c r="AZ140" s="125"/>
      <c r="BA140" s="125"/>
      <c r="BB140" s="125"/>
      <c r="BC140" s="125"/>
      <c r="BD140" s="125"/>
      <c r="BE140" s="125"/>
      <c r="BF140" s="96"/>
      <c r="BG140" s="106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BS140" s="107"/>
      <c r="BT140" s="107"/>
      <c r="BU140" s="127">
        <f t="shared" si="2"/>
        <v>0</v>
      </c>
      <c r="BV140" s="127"/>
      <c r="BW140" s="127"/>
      <c r="BX140" s="127"/>
      <c r="BY140" s="127"/>
      <c r="BZ140" s="127"/>
      <c r="CA140" s="2"/>
      <c r="CB140" s="2"/>
      <c r="CC140" s="2"/>
      <c r="CD140" s="2"/>
      <c r="CE140" s="2"/>
    </row>
    <row r="141" spans="1:83" ht="12.75" hidden="1">
      <c r="A141" s="95">
        <v>13</v>
      </c>
      <c r="B141" s="96"/>
      <c r="C141" s="134" t="s">
        <v>82</v>
      </c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6"/>
      <c r="AK141" s="100">
        <v>340</v>
      </c>
      <c r="AL141" s="101"/>
      <c r="AM141" s="101"/>
      <c r="AN141" s="102"/>
      <c r="AO141" s="95" t="s">
        <v>73</v>
      </c>
      <c r="AP141" s="125"/>
      <c r="AQ141" s="125"/>
      <c r="AR141" s="125"/>
      <c r="AS141" s="125"/>
      <c r="AT141" s="96"/>
      <c r="AU141" s="95"/>
      <c r="AV141" s="125"/>
      <c r="AW141" s="125"/>
      <c r="AX141" s="125"/>
      <c r="AY141" s="125"/>
      <c r="AZ141" s="125"/>
      <c r="BA141" s="125"/>
      <c r="BB141" s="125"/>
      <c r="BC141" s="125"/>
      <c r="BD141" s="125"/>
      <c r="BE141" s="125"/>
      <c r="BF141" s="96"/>
      <c r="BG141" s="106"/>
      <c r="BH141" s="107"/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127">
        <f t="shared" si="2"/>
        <v>0</v>
      </c>
      <c r="BV141" s="127"/>
      <c r="BW141" s="127"/>
      <c r="BX141" s="127"/>
      <c r="BY141" s="127"/>
      <c r="BZ141" s="127"/>
      <c r="CA141" s="2"/>
      <c r="CB141" s="2"/>
      <c r="CC141" s="2"/>
      <c r="CD141" s="2"/>
      <c r="CE141" s="2"/>
    </row>
    <row r="142" spans="1:83" ht="12.75" hidden="1">
      <c r="A142" s="95">
        <v>14</v>
      </c>
      <c r="B142" s="96"/>
      <c r="C142" s="134" t="s">
        <v>94</v>
      </c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6"/>
      <c r="AK142" s="100">
        <v>340</v>
      </c>
      <c r="AL142" s="101"/>
      <c r="AM142" s="101"/>
      <c r="AN142" s="102"/>
      <c r="AO142" s="95" t="s">
        <v>41</v>
      </c>
      <c r="AP142" s="125"/>
      <c r="AQ142" s="125"/>
      <c r="AR142" s="125"/>
      <c r="AS142" s="125"/>
      <c r="AT142" s="96"/>
      <c r="AU142" s="95"/>
      <c r="AV142" s="125"/>
      <c r="AW142" s="125"/>
      <c r="AX142" s="125"/>
      <c r="AY142" s="125"/>
      <c r="AZ142" s="125"/>
      <c r="BA142" s="125"/>
      <c r="BB142" s="125"/>
      <c r="BC142" s="125"/>
      <c r="BD142" s="125"/>
      <c r="BE142" s="125"/>
      <c r="BF142" s="96"/>
      <c r="BG142" s="106"/>
      <c r="BH142" s="107"/>
      <c r="BI142" s="107"/>
      <c r="BJ142" s="107"/>
      <c r="BK142" s="107"/>
      <c r="BL142" s="107"/>
      <c r="BM142" s="107"/>
      <c r="BN142" s="107"/>
      <c r="BO142" s="107"/>
      <c r="BP142" s="107"/>
      <c r="BQ142" s="107"/>
      <c r="BR142" s="107"/>
      <c r="BS142" s="107"/>
      <c r="BT142" s="107"/>
      <c r="BU142" s="127">
        <f t="shared" si="2"/>
        <v>0</v>
      </c>
      <c r="BV142" s="127"/>
      <c r="BW142" s="127"/>
      <c r="BX142" s="127"/>
      <c r="BY142" s="127"/>
      <c r="BZ142" s="127"/>
      <c r="CA142" s="2"/>
      <c r="CB142" s="2"/>
      <c r="CC142" s="2"/>
      <c r="CD142" s="2"/>
      <c r="CE142" s="2"/>
    </row>
    <row r="143" spans="1:83" ht="12.75" customHeight="1" hidden="1">
      <c r="A143" s="95">
        <v>15</v>
      </c>
      <c r="B143" s="96"/>
      <c r="C143" s="134" t="s">
        <v>104</v>
      </c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6"/>
      <c r="AK143" s="100">
        <v>340</v>
      </c>
      <c r="AL143" s="101"/>
      <c r="AM143" s="101"/>
      <c r="AN143" s="102"/>
      <c r="AO143" s="95" t="s">
        <v>102</v>
      </c>
      <c r="AP143" s="125"/>
      <c r="AQ143" s="125"/>
      <c r="AR143" s="125"/>
      <c r="AS143" s="125"/>
      <c r="AT143" s="96"/>
      <c r="AU143" s="95"/>
      <c r="AV143" s="125"/>
      <c r="AW143" s="125"/>
      <c r="AX143" s="125"/>
      <c r="AY143" s="125"/>
      <c r="AZ143" s="125"/>
      <c r="BA143" s="125"/>
      <c r="BB143" s="125"/>
      <c r="BC143" s="125"/>
      <c r="BD143" s="125"/>
      <c r="BE143" s="125"/>
      <c r="BF143" s="96"/>
      <c r="BG143" s="106"/>
      <c r="BH143" s="107"/>
      <c r="BI143" s="107"/>
      <c r="BJ143" s="107"/>
      <c r="BK143" s="107"/>
      <c r="BL143" s="107"/>
      <c r="BM143" s="107"/>
      <c r="BN143" s="107"/>
      <c r="BO143" s="107"/>
      <c r="BP143" s="107"/>
      <c r="BQ143" s="107"/>
      <c r="BR143" s="107"/>
      <c r="BS143" s="107"/>
      <c r="BT143" s="107"/>
      <c r="BU143" s="127">
        <f t="shared" si="2"/>
        <v>0</v>
      </c>
      <c r="BV143" s="127"/>
      <c r="BW143" s="127"/>
      <c r="BX143" s="127"/>
      <c r="BY143" s="127"/>
      <c r="BZ143" s="127"/>
      <c r="CA143" s="2"/>
      <c r="CB143" s="2"/>
      <c r="CC143" s="2"/>
      <c r="CD143" s="2"/>
      <c r="CE143" s="2"/>
    </row>
    <row r="144" spans="1:83" ht="12.75" hidden="1">
      <c r="A144" s="95">
        <v>16</v>
      </c>
      <c r="B144" s="96"/>
      <c r="C144" s="134" t="s">
        <v>121</v>
      </c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6"/>
      <c r="AK144" s="100">
        <v>340</v>
      </c>
      <c r="AL144" s="101"/>
      <c r="AM144" s="101"/>
      <c r="AN144" s="102"/>
      <c r="AO144" s="95" t="s">
        <v>118</v>
      </c>
      <c r="AP144" s="125"/>
      <c r="AQ144" s="125"/>
      <c r="AR144" s="125"/>
      <c r="AS144" s="125"/>
      <c r="AT144" s="96"/>
      <c r="AU144" s="95"/>
      <c r="AV144" s="125"/>
      <c r="AW144" s="125"/>
      <c r="AX144" s="125"/>
      <c r="AY144" s="125"/>
      <c r="AZ144" s="125"/>
      <c r="BA144" s="125"/>
      <c r="BB144" s="125"/>
      <c r="BC144" s="125"/>
      <c r="BD144" s="125"/>
      <c r="BE144" s="125"/>
      <c r="BF144" s="96"/>
      <c r="BG144" s="106"/>
      <c r="BH144" s="107"/>
      <c r="BI144" s="107"/>
      <c r="BJ144" s="107"/>
      <c r="BK144" s="107"/>
      <c r="BL144" s="107"/>
      <c r="BM144" s="107"/>
      <c r="BN144" s="107"/>
      <c r="BO144" s="107"/>
      <c r="BP144" s="107"/>
      <c r="BQ144" s="107"/>
      <c r="BR144" s="107"/>
      <c r="BS144" s="107"/>
      <c r="BT144" s="107"/>
      <c r="BU144" s="127">
        <f t="shared" si="2"/>
        <v>0</v>
      </c>
      <c r="BV144" s="127"/>
      <c r="BW144" s="127"/>
      <c r="BX144" s="127"/>
      <c r="BY144" s="127"/>
      <c r="BZ144" s="127"/>
      <c r="CA144" s="2"/>
      <c r="CB144" s="2"/>
      <c r="CC144" s="2"/>
      <c r="CD144" s="2"/>
      <c r="CE144" s="2"/>
    </row>
    <row r="145" spans="1:83" ht="12.75">
      <c r="A145" s="100"/>
      <c r="B145" s="102"/>
      <c r="C145" s="250" t="s">
        <v>88</v>
      </c>
      <c r="D145" s="251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1"/>
      <c r="Z145" s="251"/>
      <c r="AA145" s="251"/>
      <c r="AB145" s="251"/>
      <c r="AC145" s="251"/>
      <c r="AD145" s="251"/>
      <c r="AE145" s="251"/>
      <c r="AF145" s="251"/>
      <c r="AG145" s="251"/>
      <c r="AH145" s="251"/>
      <c r="AI145" s="251"/>
      <c r="AJ145" s="252"/>
      <c r="AK145" s="100">
        <v>340</v>
      </c>
      <c r="AL145" s="101"/>
      <c r="AM145" s="101"/>
      <c r="AN145" s="102"/>
      <c r="AO145" s="95"/>
      <c r="AP145" s="125"/>
      <c r="AQ145" s="125"/>
      <c r="AR145" s="125"/>
      <c r="AS145" s="125"/>
      <c r="AT145" s="96"/>
      <c r="AU145" s="9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96"/>
      <c r="BG145" s="106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7"/>
      <c r="BT145" s="107"/>
      <c r="BU145" s="213">
        <f>SUM(BU146:BZ154)</f>
        <v>5255</v>
      </c>
      <c r="BV145" s="213"/>
      <c r="BW145" s="213"/>
      <c r="BX145" s="213"/>
      <c r="BY145" s="213"/>
      <c r="BZ145" s="213"/>
      <c r="CA145" s="2"/>
      <c r="CB145" s="2"/>
      <c r="CC145" s="2"/>
      <c r="CD145" s="2"/>
      <c r="CE145" s="2"/>
    </row>
    <row r="146" spans="1:83" ht="12.75" customHeight="1">
      <c r="A146" s="95">
        <v>1</v>
      </c>
      <c r="B146" s="96"/>
      <c r="C146" s="134" t="s">
        <v>81</v>
      </c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6"/>
      <c r="AK146" s="100">
        <v>340</v>
      </c>
      <c r="AL146" s="101"/>
      <c r="AM146" s="101"/>
      <c r="AN146" s="102"/>
      <c r="AO146" s="95" t="s">
        <v>116</v>
      </c>
      <c r="AP146" s="125"/>
      <c r="AQ146" s="125"/>
      <c r="AR146" s="125"/>
      <c r="AS146" s="125"/>
      <c r="AT146" s="96"/>
      <c r="AU146" s="95">
        <v>10</v>
      </c>
      <c r="AV146" s="125"/>
      <c r="AW146" s="125"/>
      <c r="AX146" s="125"/>
      <c r="AY146" s="125"/>
      <c r="AZ146" s="125"/>
      <c r="BA146" s="125"/>
      <c r="BB146" s="125"/>
      <c r="BC146" s="125"/>
      <c r="BD146" s="125"/>
      <c r="BE146" s="125"/>
      <c r="BF146" s="96"/>
      <c r="BG146" s="106">
        <v>150</v>
      </c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27">
        <f>AU146*BG146</f>
        <v>1500</v>
      </c>
      <c r="BV146" s="127"/>
      <c r="BW146" s="127"/>
      <c r="BX146" s="127"/>
      <c r="BY146" s="127"/>
      <c r="BZ146" s="127"/>
      <c r="CA146" s="2"/>
      <c r="CB146" s="2"/>
      <c r="CC146" s="2"/>
      <c r="CD146" s="2"/>
      <c r="CE146" s="2"/>
    </row>
    <row r="147" spans="1:83" ht="12.75">
      <c r="A147" s="95">
        <v>2</v>
      </c>
      <c r="B147" s="96"/>
      <c r="C147" s="134" t="s">
        <v>89</v>
      </c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6"/>
      <c r="AK147" s="100">
        <v>340</v>
      </c>
      <c r="AL147" s="101"/>
      <c r="AM147" s="101"/>
      <c r="AN147" s="102"/>
      <c r="AO147" s="95" t="s">
        <v>41</v>
      </c>
      <c r="AP147" s="125"/>
      <c r="AQ147" s="125"/>
      <c r="AR147" s="125"/>
      <c r="AS147" s="125"/>
      <c r="AT147" s="96"/>
      <c r="AU147" s="95">
        <v>15</v>
      </c>
      <c r="AV147" s="125"/>
      <c r="AW147" s="125"/>
      <c r="AX147" s="125"/>
      <c r="AY147" s="125"/>
      <c r="AZ147" s="125"/>
      <c r="BA147" s="125"/>
      <c r="BB147" s="125"/>
      <c r="BC147" s="125"/>
      <c r="BD147" s="125"/>
      <c r="BE147" s="125"/>
      <c r="BF147" s="96"/>
      <c r="BG147" s="106">
        <v>26</v>
      </c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7"/>
      <c r="BR147" s="107"/>
      <c r="BS147" s="107"/>
      <c r="BT147" s="107"/>
      <c r="BU147" s="127">
        <f aca="true" t="shared" si="3" ref="BU147:BU154">AU147*BG147</f>
        <v>390</v>
      </c>
      <c r="BV147" s="127"/>
      <c r="BW147" s="127"/>
      <c r="BX147" s="127"/>
      <c r="BY147" s="127"/>
      <c r="BZ147" s="127"/>
      <c r="CA147" s="2"/>
      <c r="CB147" s="2"/>
      <c r="CC147" s="2"/>
      <c r="CD147" s="2"/>
      <c r="CE147" s="2"/>
    </row>
    <row r="148" spans="1:83" ht="12.75">
      <c r="A148" s="95">
        <v>3</v>
      </c>
      <c r="B148" s="96"/>
      <c r="C148" s="134" t="s">
        <v>106</v>
      </c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6"/>
      <c r="AK148" s="100">
        <v>340</v>
      </c>
      <c r="AL148" s="101"/>
      <c r="AM148" s="101"/>
      <c r="AN148" s="102"/>
      <c r="AO148" s="95" t="s">
        <v>130</v>
      </c>
      <c r="AP148" s="125"/>
      <c r="AQ148" s="125"/>
      <c r="AR148" s="125"/>
      <c r="AS148" s="125"/>
      <c r="AT148" s="96"/>
      <c r="AU148" s="95">
        <v>2</v>
      </c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125"/>
      <c r="BF148" s="96"/>
      <c r="BG148" s="106">
        <v>100</v>
      </c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107"/>
      <c r="BT148" s="107"/>
      <c r="BU148" s="127">
        <f t="shared" si="3"/>
        <v>200</v>
      </c>
      <c r="BV148" s="127"/>
      <c r="BW148" s="127"/>
      <c r="BX148" s="127"/>
      <c r="BY148" s="127"/>
      <c r="BZ148" s="127"/>
      <c r="CA148" s="2"/>
      <c r="CB148" s="2"/>
      <c r="CC148" s="2"/>
      <c r="CD148" s="2"/>
      <c r="CE148" s="2"/>
    </row>
    <row r="149" spans="1:83" ht="12.75">
      <c r="A149" s="95">
        <v>4</v>
      </c>
      <c r="B149" s="96"/>
      <c r="C149" s="134" t="s">
        <v>138</v>
      </c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6"/>
      <c r="AK149" s="100">
        <v>340</v>
      </c>
      <c r="AL149" s="101"/>
      <c r="AM149" s="101"/>
      <c r="AN149" s="102"/>
      <c r="AO149" s="95" t="s">
        <v>41</v>
      </c>
      <c r="AP149" s="125"/>
      <c r="AQ149" s="125"/>
      <c r="AR149" s="125"/>
      <c r="AS149" s="125"/>
      <c r="AT149" s="96"/>
      <c r="AU149" s="95">
        <v>3</v>
      </c>
      <c r="AV149" s="125"/>
      <c r="AW149" s="125"/>
      <c r="AX149" s="125"/>
      <c r="AY149" s="125"/>
      <c r="AZ149" s="125"/>
      <c r="BA149" s="125"/>
      <c r="BB149" s="125"/>
      <c r="BC149" s="125"/>
      <c r="BD149" s="125"/>
      <c r="BE149" s="125"/>
      <c r="BF149" s="96"/>
      <c r="BG149" s="106">
        <v>15</v>
      </c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07"/>
      <c r="BU149" s="127">
        <f t="shared" si="3"/>
        <v>45</v>
      </c>
      <c r="BV149" s="127"/>
      <c r="BW149" s="127"/>
      <c r="BX149" s="127"/>
      <c r="BY149" s="127"/>
      <c r="BZ149" s="127"/>
      <c r="CA149" s="2"/>
      <c r="CB149" s="2"/>
      <c r="CC149" s="2"/>
      <c r="CD149" s="2"/>
      <c r="CE149" s="2"/>
    </row>
    <row r="150" spans="1:83" ht="12.75">
      <c r="A150" s="95">
        <v>5</v>
      </c>
      <c r="B150" s="96"/>
      <c r="C150" s="139" t="s">
        <v>127</v>
      </c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1"/>
      <c r="AK150" s="185">
        <v>340</v>
      </c>
      <c r="AL150" s="186"/>
      <c r="AM150" s="186"/>
      <c r="AN150" s="187"/>
      <c r="AO150" s="128" t="s">
        <v>41</v>
      </c>
      <c r="AP150" s="129"/>
      <c r="AQ150" s="129"/>
      <c r="AR150" s="129"/>
      <c r="AS150" s="129"/>
      <c r="AT150" s="130"/>
      <c r="AU150" s="128">
        <v>50</v>
      </c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30"/>
      <c r="BG150" s="279">
        <v>8</v>
      </c>
      <c r="BH150" s="280"/>
      <c r="BI150" s="280"/>
      <c r="BJ150" s="280"/>
      <c r="BK150" s="280"/>
      <c r="BL150" s="280"/>
      <c r="BM150" s="280"/>
      <c r="BN150" s="280"/>
      <c r="BO150" s="280"/>
      <c r="BP150" s="280"/>
      <c r="BQ150" s="280"/>
      <c r="BR150" s="280"/>
      <c r="BS150" s="280"/>
      <c r="BT150" s="280"/>
      <c r="BU150" s="127">
        <f t="shared" si="3"/>
        <v>400</v>
      </c>
      <c r="BV150" s="127"/>
      <c r="BW150" s="127"/>
      <c r="BX150" s="127"/>
      <c r="BY150" s="127"/>
      <c r="BZ150" s="127"/>
      <c r="CA150" s="2"/>
      <c r="CB150" s="2"/>
      <c r="CC150" s="2"/>
      <c r="CD150" s="2"/>
      <c r="CE150" s="2"/>
    </row>
    <row r="151" spans="1:83" ht="12.75" customHeight="1">
      <c r="A151" s="95">
        <v>6</v>
      </c>
      <c r="B151" s="96"/>
      <c r="C151" s="134" t="s">
        <v>139</v>
      </c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6"/>
      <c r="AK151" s="100">
        <v>340</v>
      </c>
      <c r="AL151" s="101"/>
      <c r="AM151" s="101"/>
      <c r="AN151" s="102"/>
      <c r="AO151" s="95" t="s">
        <v>41</v>
      </c>
      <c r="AP151" s="125"/>
      <c r="AQ151" s="125"/>
      <c r="AR151" s="125"/>
      <c r="AS151" s="125"/>
      <c r="AT151" s="96"/>
      <c r="AU151" s="95">
        <v>6</v>
      </c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125"/>
      <c r="BF151" s="96"/>
      <c r="BG151" s="106">
        <v>250</v>
      </c>
      <c r="BH151" s="107"/>
      <c r="BI151" s="107"/>
      <c r="BJ151" s="107"/>
      <c r="BK151" s="107"/>
      <c r="BL151" s="107"/>
      <c r="BM151" s="107"/>
      <c r="BN151" s="107"/>
      <c r="BO151" s="107"/>
      <c r="BP151" s="107"/>
      <c r="BQ151" s="107"/>
      <c r="BR151" s="107"/>
      <c r="BS151" s="107"/>
      <c r="BT151" s="107"/>
      <c r="BU151" s="127">
        <f t="shared" si="3"/>
        <v>1500</v>
      </c>
      <c r="BV151" s="127"/>
      <c r="BW151" s="127"/>
      <c r="BX151" s="127"/>
      <c r="BY151" s="127"/>
      <c r="BZ151" s="127"/>
      <c r="CA151" s="2"/>
      <c r="CB151" s="2"/>
      <c r="CC151" s="2"/>
      <c r="CD151" s="2"/>
      <c r="CE151" s="2"/>
    </row>
    <row r="152" spans="1:83" ht="12.75">
      <c r="A152" s="95">
        <v>7</v>
      </c>
      <c r="B152" s="96"/>
      <c r="C152" s="134" t="s">
        <v>183</v>
      </c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6"/>
      <c r="AK152" s="100">
        <v>340</v>
      </c>
      <c r="AL152" s="101"/>
      <c r="AM152" s="101"/>
      <c r="AN152" s="102"/>
      <c r="AO152" s="95" t="s">
        <v>41</v>
      </c>
      <c r="AP152" s="125"/>
      <c r="AQ152" s="125"/>
      <c r="AR152" s="125"/>
      <c r="AS152" s="125"/>
      <c r="AT152" s="96"/>
      <c r="AU152" s="95">
        <v>5</v>
      </c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96"/>
      <c r="BG152" s="106">
        <v>20</v>
      </c>
      <c r="BH152" s="107"/>
      <c r="BI152" s="107"/>
      <c r="BJ152" s="107"/>
      <c r="BK152" s="107"/>
      <c r="BL152" s="107"/>
      <c r="BM152" s="107"/>
      <c r="BN152" s="107"/>
      <c r="BO152" s="107"/>
      <c r="BP152" s="107"/>
      <c r="BQ152" s="107"/>
      <c r="BR152" s="107"/>
      <c r="BS152" s="107"/>
      <c r="BT152" s="107"/>
      <c r="BU152" s="127">
        <f t="shared" si="3"/>
        <v>100</v>
      </c>
      <c r="BV152" s="127"/>
      <c r="BW152" s="127"/>
      <c r="BX152" s="127"/>
      <c r="BY152" s="127"/>
      <c r="BZ152" s="127"/>
      <c r="CA152" s="2"/>
      <c r="CB152" s="2"/>
      <c r="CC152" s="2"/>
      <c r="CD152" s="2"/>
      <c r="CE152" s="2"/>
    </row>
    <row r="153" spans="1:83" ht="12.75">
      <c r="A153" s="95">
        <v>8</v>
      </c>
      <c r="B153" s="96"/>
      <c r="C153" s="134" t="s">
        <v>184</v>
      </c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6"/>
      <c r="AK153" s="100">
        <v>340</v>
      </c>
      <c r="AL153" s="101"/>
      <c r="AM153" s="101"/>
      <c r="AN153" s="102"/>
      <c r="AO153" s="95" t="s">
        <v>41</v>
      </c>
      <c r="AP153" s="125"/>
      <c r="AQ153" s="125"/>
      <c r="AR153" s="125"/>
      <c r="AS153" s="125"/>
      <c r="AT153" s="96"/>
      <c r="AU153" s="95">
        <v>15</v>
      </c>
      <c r="AV153" s="125"/>
      <c r="AW153" s="125"/>
      <c r="AX153" s="125"/>
      <c r="AY153" s="125"/>
      <c r="AZ153" s="125"/>
      <c r="BA153" s="125"/>
      <c r="BB153" s="125"/>
      <c r="BC153" s="125"/>
      <c r="BD153" s="125"/>
      <c r="BE153" s="125"/>
      <c r="BF153" s="96"/>
      <c r="BG153" s="106">
        <v>8</v>
      </c>
      <c r="BH153" s="107"/>
      <c r="BI153" s="107"/>
      <c r="BJ153" s="107"/>
      <c r="BK153" s="107"/>
      <c r="BL153" s="107"/>
      <c r="BM153" s="107"/>
      <c r="BN153" s="107"/>
      <c r="BO153" s="107"/>
      <c r="BP153" s="107"/>
      <c r="BQ153" s="107"/>
      <c r="BR153" s="107"/>
      <c r="BS153" s="107"/>
      <c r="BT153" s="107"/>
      <c r="BU153" s="127">
        <f t="shared" si="3"/>
        <v>120</v>
      </c>
      <c r="BV153" s="127"/>
      <c r="BW153" s="127"/>
      <c r="BX153" s="127"/>
      <c r="BY153" s="127"/>
      <c r="BZ153" s="127"/>
      <c r="CA153" s="2"/>
      <c r="CB153" s="2"/>
      <c r="CC153" s="2"/>
      <c r="CD153" s="2"/>
      <c r="CE153" s="2"/>
    </row>
    <row r="154" spans="1:83" ht="12.75">
      <c r="A154" s="95">
        <v>9</v>
      </c>
      <c r="B154" s="96"/>
      <c r="C154" s="134" t="s">
        <v>161</v>
      </c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6"/>
      <c r="AK154" s="100">
        <v>340</v>
      </c>
      <c r="AL154" s="101"/>
      <c r="AM154" s="101"/>
      <c r="AN154" s="102"/>
      <c r="AO154" s="95" t="s">
        <v>130</v>
      </c>
      <c r="AP154" s="125"/>
      <c r="AQ154" s="125"/>
      <c r="AR154" s="125"/>
      <c r="AS154" s="125"/>
      <c r="AT154" s="96"/>
      <c r="AU154" s="95">
        <v>10</v>
      </c>
      <c r="AV154" s="125"/>
      <c r="AW154" s="125"/>
      <c r="AX154" s="125"/>
      <c r="AY154" s="125"/>
      <c r="AZ154" s="125"/>
      <c r="BA154" s="125"/>
      <c r="BB154" s="125"/>
      <c r="BC154" s="125"/>
      <c r="BD154" s="125"/>
      <c r="BE154" s="125"/>
      <c r="BF154" s="96"/>
      <c r="BG154" s="106">
        <v>100</v>
      </c>
      <c r="BH154" s="107"/>
      <c r="BI154" s="107"/>
      <c r="BJ154" s="107"/>
      <c r="BK154" s="107"/>
      <c r="BL154" s="107"/>
      <c r="BM154" s="107"/>
      <c r="BN154" s="107"/>
      <c r="BO154" s="107"/>
      <c r="BP154" s="107"/>
      <c r="BQ154" s="107"/>
      <c r="BR154" s="107"/>
      <c r="BS154" s="107"/>
      <c r="BT154" s="107"/>
      <c r="BU154" s="127">
        <f t="shared" si="3"/>
        <v>1000</v>
      </c>
      <c r="BV154" s="127"/>
      <c r="BW154" s="127"/>
      <c r="BX154" s="127"/>
      <c r="BY154" s="127"/>
      <c r="BZ154" s="127"/>
      <c r="CA154" s="2"/>
      <c r="CB154" s="2"/>
      <c r="CC154" s="2"/>
      <c r="CD154" s="2"/>
      <c r="CE154" s="2"/>
    </row>
    <row r="155" spans="1:83" ht="12.75">
      <c r="A155" s="100"/>
      <c r="B155" s="102"/>
      <c r="C155" s="250" t="s">
        <v>83</v>
      </c>
      <c r="D155" s="251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T155" s="251"/>
      <c r="U155" s="251"/>
      <c r="V155" s="251"/>
      <c r="W155" s="251"/>
      <c r="X155" s="251"/>
      <c r="Y155" s="251"/>
      <c r="Z155" s="251"/>
      <c r="AA155" s="251"/>
      <c r="AB155" s="251"/>
      <c r="AC155" s="251"/>
      <c r="AD155" s="251"/>
      <c r="AE155" s="251"/>
      <c r="AF155" s="251"/>
      <c r="AG155" s="251"/>
      <c r="AH155" s="251"/>
      <c r="AI155" s="251"/>
      <c r="AJ155" s="252"/>
      <c r="AK155" s="100">
        <v>340</v>
      </c>
      <c r="AL155" s="101"/>
      <c r="AM155" s="101"/>
      <c r="AN155" s="102"/>
      <c r="AO155" s="95"/>
      <c r="AP155" s="125"/>
      <c r="AQ155" s="125"/>
      <c r="AR155" s="125"/>
      <c r="AS155" s="125"/>
      <c r="AT155" s="96"/>
      <c r="AU155" s="9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96"/>
      <c r="BG155" s="106"/>
      <c r="BH155" s="107"/>
      <c r="BI155" s="107"/>
      <c r="BJ155" s="107"/>
      <c r="BK155" s="107"/>
      <c r="BL155" s="107"/>
      <c r="BM155" s="107"/>
      <c r="BN155" s="107"/>
      <c r="BO155" s="107"/>
      <c r="BP155" s="107"/>
      <c r="BQ155" s="107"/>
      <c r="BR155" s="107"/>
      <c r="BS155" s="107"/>
      <c r="BT155" s="107"/>
      <c r="BU155" s="213">
        <f>SUM(BU156:BZ165)</f>
        <v>22290</v>
      </c>
      <c r="BV155" s="213"/>
      <c r="BW155" s="213"/>
      <c r="BX155" s="213"/>
      <c r="BY155" s="213"/>
      <c r="BZ155" s="213"/>
      <c r="CA155" s="2"/>
      <c r="CB155" s="2"/>
      <c r="CC155" s="2"/>
      <c r="CD155" s="2"/>
      <c r="CE155" s="2"/>
    </row>
    <row r="156" spans="1:83" ht="12.75">
      <c r="A156" s="95">
        <v>1</v>
      </c>
      <c r="B156" s="96"/>
      <c r="C156" s="134" t="s">
        <v>119</v>
      </c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6"/>
      <c r="AK156" s="100">
        <v>340</v>
      </c>
      <c r="AL156" s="101"/>
      <c r="AM156" s="101"/>
      <c r="AN156" s="102"/>
      <c r="AO156" s="95" t="s">
        <v>117</v>
      </c>
      <c r="AP156" s="125"/>
      <c r="AQ156" s="125"/>
      <c r="AR156" s="125"/>
      <c r="AS156" s="125"/>
      <c r="AT156" s="96"/>
      <c r="AU156" s="95">
        <v>5</v>
      </c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125"/>
      <c r="BF156" s="96"/>
      <c r="BG156" s="106">
        <v>300</v>
      </c>
      <c r="BH156" s="107"/>
      <c r="BI156" s="107"/>
      <c r="BJ156" s="107"/>
      <c r="BK156" s="107"/>
      <c r="BL156" s="107"/>
      <c r="BM156" s="107"/>
      <c r="BN156" s="107"/>
      <c r="BO156" s="107"/>
      <c r="BP156" s="107"/>
      <c r="BQ156" s="107"/>
      <c r="BR156" s="107"/>
      <c r="BS156" s="107"/>
      <c r="BT156" s="107"/>
      <c r="BU156" s="127">
        <f aca="true" t="shared" si="4" ref="BU156:BU165">AU156*BG156</f>
        <v>1500</v>
      </c>
      <c r="BV156" s="127"/>
      <c r="BW156" s="127"/>
      <c r="BX156" s="127"/>
      <c r="BY156" s="127"/>
      <c r="BZ156" s="127"/>
      <c r="CA156" s="2"/>
      <c r="CB156" s="2"/>
      <c r="CC156" s="2"/>
      <c r="CD156" s="2"/>
      <c r="CE156" s="2"/>
    </row>
    <row r="157" spans="1:83" ht="15.75" customHeight="1">
      <c r="A157" s="95">
        <v>2</v>
      </c>
      <c r="B157" s="96"/>
      <c r="C157" s="134" t="s">
        <v>128</v>
      </c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6"/>
      <c r="AK157" s="100">
        <v>340</v>
      </c>
      <c r="AL157" s="101"/>
      <c r="AM157" s="101"/>
      <c r="AN157" s="102"/>
      <c r="AO157" s="95" t="s">
        <v>73</v>
      </c>
      <c r="AP157" s="125"/>
      <c r="AQ157" s="125"/>
      <c r="AR157" s="125"/>
      <c r="AS157" s="125"/>
      <c r="AT157" s="96"/>
      <c r="AU157" s="95">
        <v>150</v>
      </c>
      <c r="AV157" s="125"/>
      <c r="AW157" s="125"/>
      <c r="AX157" s="125"/>
      <c r="AY157" s="125"/>
      <c r="AZ157" s="125"/>
      <c r="BA157" s="125"/>
      <c r="BB157" s="125"/>
      <c r="BC157" s="125"/>
      <c r="BD157" s="125"/>
      <c r="BE157" s="125"/>
      <c r="BF157" s="96"/>
      <c r="BG157" s="106">
        <v>10</v>
      </c>
      <c r="BH157" s="107"/>
      <c r="BI157" s="107"/>
      <c r="BJ157" s="107"/>
      <c r="BK157" s="107"/>
      <c r="BL157" s="107"/>
      <c r="BM157" s="107"/>
      <c r="BN157" s="107"/>
      <c r="BO157" s="107"/>
      <c r="BP157" s="107"/>
      <c r="BQ157" s="107"/>
      <c r="BR157" s="107"/>
      <c r="BS157" s="107"/>
      <c r="BT157" s="107"/>
      <c r="BU157" s="127">
        <f t="shared" si="4"/>
        <v>1500</v>
      </c>
      <c r="BV157" s="127"/>
      <c r="BW157" s="127"/>
      <c r="BX157" s="127"/>
      <c r="BY157" s="127"/>
      <c r="BZ157" s="127"/>
      <c r="CA157" s="2"/>
      <c r="CB157" s="2"/>
      <c r="CC157" s="2"/>
      <c r="CD157" s="2"/>
      <c r="CE157" s="2"/>
    </row>
    <row r="158" spans="1:83" ht="15" customHeight="1">
      <c r="A158" s="95">
        <v>3</v>
      </c>
      <c r="B158" s="96"/>
      <c r="C158" s="134" t="s">
        <v>129</v>
      </c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6"/>
      <c r="AK158" s="100">
        <v>340</v>
      </c>
      <c r="AL158" s="101"/>
      <c r="AM158" s="101"/>
      <c r="AN158" s="102"/>
      <c r="AO158" s="95" t="s">
        <v>157</v>
      </c>
      <c r="AP158" s="125"/>
      <c r="AQ158" s="125"/>
      <c r="AR158" s="125"/>
      <c r="AS158" s="125"/>
      <c r="AT158" s="96"/>
      <c r="AU158" s="95">
        <v>30</v>
      </c>
      <c r="AV158" s="125"/>
      <c r="AW158" s="125"/>
      <c r="AX158" s="125"/>
      <c r="AY158" s="125"/>
      <c r="AZ158" s="125"/>
      <c r="BA158" s="125"/>
      <c r="BB158" s="125"/>
      <c r="BC158" s="125"/>
      <c r="BD158" s="125"/>
      <c r="BE158" s="125"/>
      <c r="BF158" s="96"/>
      <c r="BG158" s="106">
        <v>236.5</v>
      </c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  <c r="BU158" s="127">
        <f t="shared" si="4"/>
        <v>7095</v>
      </c>
      <c r="BV158" s="127"/>
      <c r="BW158" s="127"/>
      <c r="BX158" s="127"/>
      <c r="BY158" s="127"/>
      <c r="BZ158" s="127"/>
      <c r="CA158" s="2"/>
      <c r="CB158" s="2"/>
      <c r="CC158" s="2"/>
      <c r="CD158" s="2"/>
      <c r="CE158" s="2"/>
    </row>
    <row r="159" spans="1:83" ht="14.25" customHeight="1">
      <c r="A159" s="95">
        <v>4</v>
      </c>
      <c r="B159" s="96"/>
      <c r="C159" s="134" t="s">
        <v>80</v>
      </c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6"/>
      <c r="AK159" s="100">
        <v>340</v>
      </c>
      <c r="AL159" s="101"/>
      <c r="AM159" s="101"/>
      <c r="AN159" s="102"/>
      <c r="AO159" s="95" t="s">
        <v>73</v>
      </c>
      <c r="AP159" s="125"/>
      <c r="AQ159" s="125"/>
      <c r="AR159" s="125"/>
      <c r="AS159" s="125"/>
      <c r="AT159" s="96"/>
      <c r="AU159" s="95">
        <v>3</v>
      </c>
      <c r="AV159" s="125"/>
      <c r="AW159" s="125"/>
      <c r="AX159" s="125"/>
      <c r="AY159" s="125"/>
      <c r="AZ159" s="125"/>
      <c r="BA159" s="125"/>
      <c r="BB159" s="125"/>
      <c r="BC159" s="125"/>
      <c r="BD159" s="125"/>
      <c r="BE159" s="125"/>
      <c r="BF159" s="96"/>
      <c r="BG159" s="106">
        <v>70</v>
      </c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T159" s="107"/>
      <c r="BU159" s="127">
        <f t="shared" si="4"/>
        <v>210</v>
      </c>
      <c r="BV159" s="127"/>
      <c r="BW159" s="127"/>
      <c r="BX159" s="127"/>
      <c r="BY159" s="127"/>
      <c r="BZ159" s="127"/>
      <c r="CA159" s="2"/>
      <c r="CB159" s="2"/>
      <c r="CC159" s="2"/>
      <c r="CD159" s="2"/>
      <c r="CE159" s="2"/>
    </row>
    <row r="160" spans="1:83" ht="15" customHeight="1">
      <c r="A160" s="95">
        <v>5</v>
      </c>
      <c r="B160" s="96"/>
      <c r="C160" s="134" t="s">
        <v>95</v>
      </c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6"/>
      <c r="AK160" s="100">
        <v>340</v>
      </c>
      <c r="AL160" s="101"/>
      <c r="AM160" s="101"/>
      <c r="AN160" s="102"/>
      <c r="AO160" s="95" t="s">
        <v>41</v>
      </c>
      <c r="AP160" s="125"/>
      <c r="AQ160" s="125"/>
      <c r="AR160" s="125"/>
      <c r="AS160" s="125"/>
      <c r="AT160" s="96"/>
      <c r="AU160" s="95">
        <v>5</v>
      </c>
      <c r="AV160" s="125"/>
      <c r="AW160" s="125"/>
      <c r="AX160" s="125"/>
      <c r="AY160" s="125"/>
      <c r="AZ160" s="125"/>
      <c r="BA160" s="125"/>
      <c r="BB160" s="125"/>
      <c r="BC160" s="125"/>
      <c r="BD160" s="125"/>
      <c r="BE160" s="125"/>
      <c r="BF160" s="96"/>
      <c r="BG160" s="106">
        <v>100</v>
      </c>
      <c r="BH160" s="107"/>
      <c r="BI160" s="107"/>
      <c r="BJ160" s="107"/>
      <c r="BK160" s="107"/>
      <c r="BL160" s="107"/>
      <c r="BM160" s="107"/>
      <c r="BN160" s="107"/>
      <c r="BO160" s="107"/>
      <c r="BP160" s="107"/>
      <c r="BQ160" s="107"/>
      <c r="BR160" s="107"/>
      <c r="BS160" s="107"/>
      <c r="BT160" s="107"/>
      <c r="BU160" s="127">
        <f t="shared" si="4"/>
        <v>500</v>
      </c>
      <c r="BV160" s="127"/>
      <c r="BW160" s="127"/>
      <c r="BX160" s="127"/>
      <c r="BY160" s="127"/>
      <c r="BZ160" s="127"/>
      <c r="CA160" s="2"/>
      <c r="CB160" s="2"/>
      <c r="CC160" s="2"/>
      <c r="CD160" s="2"/>
      <c r="CE160" s="2"/>
    </row>
    <row r="161" spans="1:83" ht="12.75">
      <c r="A161" s="95">
        <v>6</v>
      </c>
      <c r="B161" s="96"/>
      <c r="C161" s="134" t="s">
        <v>180</v>
      </c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6"/>
      <c r="AK161" s="100">
        <v>340</v>
      </c>
      <c r="AL161" s="101"/>
      <c r="AM161" s="101"/>
      <c r="AN161" s="102"/>
      <c r="AO161" s="95" t="s">
        <v>41</v>
      </c>
      <c r="AP161" s="125"/>
      <c r="AQ161" s="125"/>
      <c r="AR161" s="125"/>
      <c r="AS161" s="125"/>
      <c r="AT161" s="96"/>
      <c r="AU161" s="95">
        <v>6</v>
      </c>
      <c r="AV161" s="125"/>
      <c r="AW161" s="125"/>
      <c r="AX161" s="125"/>
      <c r="AY161" s="125"/>
      <c r="AZ161" s="125"/>
      <c r="BA161" s="125"/>
      <c r="BB161" s="125"/>
      <c r="BC161" s="125"/>
      <c r="BD161" s="125"/>
      <c r="BE161" s="125"/>
      <c r="BF161" s="96"/>
      <c r="BG161" s="106">
        <v>25</v>
      </c>
      <c r="BH161" s="107"/>
      <c r="BI161" s="107"/>
      <c r="BJ161" s="107"/>
      <c r="BK161" s="107"/>
      <c r="BL161" s="107"/>
      <c r="BM161" s="107"/>
      <c r="BN161" s="107"/>
      <c r="BO161" s="107"/>
      <c r="BP161" s="107"/>
      <c r="BQ161" s="107"/>
      <c r="BR161" s="107"/>
      <c r="BS161" s="107"/>
      <c r="BT161" s="107"/>
      <c r="BU161" s="127">
        <f t="shared" si="4"/>
        <v>150</v>
      </c>
      <c r="BV161" s="127"/>
      <c r="BW161" s="127"/>
      <c r="BX161" s="127"/>
      <c r="BY161" s="127"/>
      <c r="BZ161" s="127"/>
      <c r="CA161" s="2"/>
      <c r="CB161" s="2"/>
      <c r="CC161" s="2"/>
      <c r="CD161" s="2"/>
      <c r="CE161" s="2"/>
    </row>
    <row r="162" spans="1:83" ht="12.75">
      <c r="A162" s="95">
        <v>7</v>
      </c>
      <c r="B162" s="96"/>
      <c r="C162" s="134" t="s">
        <v>105</v>
      </c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6"/>
      <c r="AK162" s="100">
        <v>340</v>
      </c>
      <c r="AL162" s="101"/>
      <c r="AM162" s="101"/>
      <c r="AN162" s="102"/>
      <c r="AO162" s="95" t="s">
        <v>41</v>
      </c>
      <c r="AP162" s="125"/>
      <c r="AQ162" s="125"/>
      <c r="AR162" s="125"/>
      <c r="AS162" s="125"/>
      <c r="AT162" s="96"/>
      <c r="AU162" s="95">
        <v>4</v>
      </c>
      <c r="AV162" s="125"/>
      <c r="AW162" s="125"/>
      <c r="AX162" s="125"/>
      <c r="AY162" s="125"/>
      <c r="AZ162" s="125"/>
      <c r="BA162" s="125"/>
      <c r="BB162" s="125"/>
      <c r="BC162" s="125"/>
      <c r="BD162" s="125"/>
      <c r="BE162" s="125"/>
      <c r="BF162" s="96"/>
      <c r="BG162" s="106">
        <v>30</v>
      </c>
      <c r="BH162" s="107"/>
      <c r="BI162" s="107"/>
      <c r="BJ162" s="107"/>
      <c r="BK162" s="107"/>
      <c r="BL162" s="107"/>
      <c r="BM162" s="107"/>
      <c r="BN162" s="107"/>
      <c r="BO162" s="107"/>
      <c r="BP162" s="107"/>
      <c r="BQ162" s="107"/>
      <c r="BR162" s="107"/>
      <c r="BS162" s="107"/>
      <c r="BT162" s="108"/>
      <c r="BU162" s="113">
        <f t="shared" si="4"/>
        <v>120</v>
      </c>
      <c r="BV162" s="126"/>
      <c r="BW162" s="126"/>
      <c r="BX162" s="126"/>
      <c r="BY162" s="126"/>
      <c r="BZ162" s="114"/>
      <c r="CA162" s="2"/>
      <c r="CB162" s="2"/>
      <c r="CC162" s="2"/>
      <c r="CD162" s="2"/>
      <c r="CE162" s="2"/>
    </row>
    <row r="163" spans="1:83" ht="12.75">
      <c r="A163" s="95">
        <v>8</v>
      </c>
      <c r="B163" s="96"/>
      <c r="C163" s="134" t="s">
        <v>122</v>
      </c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6"/>
      <c r="AK163" s="100">
        <v>340</v>
      </c>
      <c r="AL163" s="101"/>
      <c r="AM163" s="101"/>
      <c r="AN163" s="102"/>
      <c r="AO163" s="95" t="s">
        <v>41</v>
      </c>
      <c r="AP163" s="125"/>
      <c r="AQ163" s="125"/>
      <c r="AR163" s="125"/>
      <c r="AS163" s="125"/>
      <c r="AT163" s="96"/>
      <c r="AU163" s="95">
        <v>30</v>
      </c>
      <c r="AV163" s="125"/>
      <c r="AW163" s="125"/>
      <c r="AX163" s="125"/>
      <c r="AY163" s="125"/>
      <c r="AZ163" s="125"/>
      <c r="BA163" s="125"/>
      <c r="BB163" s="125"/>
      <c r="BC163" s="125"/>
      <c r="BD163" s="125"/>
      <c r="BE163" s="125"/>
      <c r="BF163" s="96"/>
      <c r="BG163" s="106">
        <v>45</v>
      </c>
      <c r="BH163" s="107"/>
      <c r="BI163" s="107"/>
      <c r="BJ163" s="107"/>
      <c r="BK163" s="107"/>
      <c r="BL163" s="107"/>
      <c r="BM163" s="107"/>
      <c r="BN163" s="107"/>
      <c r="BO163" s="107"/>
      <c r="BP163" s="107"/>
      <c r="BQ163" s="107"/>
      <c r="BR163" s="107"/>
      <c r="BS163" s="107"/>
      <c r="BT163" s="108"/>
      <c r="BU163" s="113">
        <f t="shared" si="4"/>
        <v>1350</v>
      </c>
      <c r="BV163" s="126"/>
      <c r="BW163" s="126"/>
      <c r="BX163" s="126"/>
      <c r="BY163" s="126"/>
      <c r="BZ163" s="114"/>
      <c r="CA163" s="2"/>
      <c r="CB163" s="2"/>
      <c r="CC163" s="2"/>
      <c r="CD163" s="2"/>
      <c r="CE163" s="2"/>
    </row>
    <row r="164" spans="1:83" ht="12.75">
      <c r="A164" s="95">
        <v>9</v>
      </c>
      <c r="B164" s="96"/>
      <c r="C164" s="134" t="s">
        <v>181</v>
      </c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6"/>
      <c r="AK164" s="100">
        <v>340</v>
      </c>
      <c r="AL164" s="101"/>
      <c r="AM164" s="101"/>
      <c r="AN164" s="102"/>
      <c r="AO164" s="95" t="s">
        <v>73</v>
      </c>
      <c r="AP164" s="125"/>
      <c r="AQ164" s="125"/>
      <c r="AR164" s="125"/>
      <c r="AS164" s="125"/>
      <c r="AT164" s="96"/>
      <c r="AU164" s="95">
        <v>77</v>
      </c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96"/>
      <c r="BG164" s="113">
        <v>125</v>
      </c>
      <c r="BH164" s="126"/>
      <c r="BI164" s="126"/>
      <c r="BJ164" s="126"/>
      <c r="BK164" s="126"/>
      <c r="BL164" s="126"/>
      <c r="BM164" s="126"/>
      <c r="BN164" s="126"/>
      <c r="BO164" s="126"/>
      <c r="BP164" s="126"/>
      <c r="BQ164" s="126"/>
      <c r="BR164" s="126"/>
      <c r="BS164" s="126"/>
      <c r="BT164" s="114"/>
      <c r="BU164" s="190">
        <f t="shared" si="4"/>
        <v>9625</v>
      </c>
      <c r="BV164" s="191"/>
      <c r="BW164" s="191"/>
      <c r="BX164" s="191"/>
      <c r="BY164" s="191"/>
      <c r="BZ164" s="192"/>
      <c r="CA164" s="2"/>
      <c r="CB164" s="2"/>
      <c r="CC164" s="2"/>
      <c r="CD164" s="2"/>
      <c r="CE164" s="2"/>
    </row>
    <row r="165" spans="1:83" ht="12.75">
      <c r="A165" s="95">
        <v>10</v>
      </c>
      <c r="B165" s="96"/>
      <c r="C165" s="134" t="s">
        <v>182</v>
      </c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6"/>
      <c r="AK165" s="100">
        <v>340</v>
      </c>
      <c r="AL165" s="101"/>
      <c r="AM165" s="101"/>
      <c r="AN165" s="102"/>
      <c r="AO165" s="95" t="s">
        <v>41</v>
      </c>
      <c r="AP165" s="125"/>
      <c r="AQ165" s="125"/>
      <c r="AR165" s="125"/>
      <c r="AS165" s="125"/>
      <c r="AT165" s="96"/>
      <c r="AU165" s="95">
        <v>3</v>
      </c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96"/>
      <c r="BG165" s="106">
        <v>80</v>
      </c>
      <c r="BH165" s="107"/>
      <c r="BI165" s="107"/>
      <c r="BJ165" s="107"/>
      <c r="BK165" s="107"/>
      <c r="BL165" s="107"/>
      <c r="BM165" s="107"/>
      <c r="BN165" s="107"/>
      <c r="BO165" s="107"/>
      <c r="BP165" s="107"/>
      <c r="BQ165" s="107"/>
      <c r="BR165" s="107"/>
      <c r="BS165" s="107"/>
      <c r="BT165" s="108"/>
      <c r="BU165" s="113">
        <f t="shared" si="4"/>
        <v>240</v>
      </c>
      <c r="BV165" s="126"/>
      <c r="BW165" s="126"/>
      <c r="BX165" s="126"/>
      <c r="BY165" s="126"/>
      <c r="BZ165" s="114"/>
      <c r="CA165" s="2"/>
      <c r="CB165" s="2"/>
      <c r="CC165" s="2"/>
      <c r="CD165" s="2"/>
      <c r="CE165" s="2"/>
    </row>
    <row r="166" spans="1:78" ht="16.5" customHeight="1">
      <c r="A166" s="95"/>
      <c r="B166" s="96"/>
      <c r="C166" s="100" t="s">
        <v>100</v>
      </c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2"/>
      <c r="AK166" s="100">
        <v>340</v>
      </c>
      <c r="AL166" s="101"/>
      <c r="AM166" s="101"/>
      <c r="AN166" s="102"/>
      <c r="AO166" s="9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253"/>
      <c r="BF166" s="253"/>
      <c r="BG166" s="253"/>
      <c r="BH166" s="253"/>
      <c r="BI166" s="253"/>
      <c r="BJ166" s="253"/>
      <c r="BK166" s="253"/>
      <c r="BL166" s="253"/>
      <c r="BM166" s="253"/>
      <c r="BN166" s="253"/>
      <c r="BO166" s="253"/>
      <c r="BP166" s="253"/>
      <c r="BQ166" s="253"/>
      <c r="BR166" s="253"/>
      <c r="BS166" s="253"/>
      <c r="BT166" s="254"/>
      <c r="BU166" s="131">
        <f>BU128+BU129+BU145+BU155</f>
        <v>31865</v>
      </c>
      <c r="BV166" s="132"/>
      <c r="BW166" s="132"/>
      <c r="BX166" s="132"/>
      <c r="BY166" s="132"/>
      <c r="BZ166" s="133"/>
    </row>
    <row r="167" spans="1:78" ht="16.5" customHeight="1">
      <c r="A167" s="100" t="s">
        <v>59</v>
      </c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1"/>
      <c r="BN167" s="101"/>
      <c r="BO167" s="101"/>
      <c r="BP167" s="101"/>
      <c r="BQ167" s="101"/>
      <c r="BR167" s="101"/>
      <c r="BS167" s="101"/>
      <c r="BT167" s="101"/>
      <c r="BU167" s="131">
        <f>BU128+BU129+BU145+BU155</f>
        <v>31865</v>
      </c>
      <c r="BV167" s="132"/>
      <c r="BW167" s="132"/>
      <c r="BX167" s="132"/>
      <c r="BY167" s="132"/>
      <c r="BZ167" s="133"/>
    </row>
    <row r="168" ht="15" customHeight="1"/>
    <row r="169" spans="1:78" ht="15.75" customHeight="1" hidden="1">
      <c r="A169" s="115" t="s">
        <v>60</v>
      </c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5"/>
      <c r="BK169" s="115"/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5"/>
      <c r="BW169" s="115"/>
      <c r="BX169" s="115"/>
      <c r="BY169" s="115"/>
      <c r="BZ169" s="115"/>
    </row>
    <row r="170" ht="12.75" customHeight="1" hidden="1"/>
    <row r="171" spans="1:78" ht="12.75" customHeight="1" hidden="1">
      <c r="A171" s="146" t="s">
        <v>0</v>
      </c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  <c r="BP171" s="146"/>
      <c r="BQ171" s="146"/>
      <c r="BR171" s="146"/>
      <c r="BS171" s="146"/>
      <c r="BT171" s="146"/>
      <c r="BU171" s="146"/>
      <c r="BV171" s="146"/>
      <c r="BW171" s="146"/>
      <c r="BX171" s="146"/>
      <c r="BY171" s="146"/>
      <c r="BZ171" s="146"/>
    </row>
    <row r="172" spans="1:78" ht="12.75" customHeight="1" hidden="1">
      <c r="A172" s="147" t="s">
        <v>1</v>
      </c>
      <c r="B172" s="148"/>
      <c r="C172" s="147" t="s">
        <v>2</v>
      </c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48"/>
      <c r="AP172" s="147" t="s">
        <v>3</v>
      </c>
      <c r="AQ172" s="151"/>
      <c r="AR172" s="151"/>
      <c r="AS172" s="148"/>
      <c r="AT172" s="153" t="s">
        <v>4</v>
      </c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5"/>
      <c r="BG172" s="147" t="s">
        <v>5</v>
      </c>
      <c r="BH172" s="151"/>
      <c r="BI172" s="151"/>
      <c r="BJ172" s="151"/>
      <c r="BK172" s="151"/>
      <c r="BL172" s="151"/>
      <c r="BM172" s="151"/>
      <c r="BN172" s="151"/>
      <c r="BO172" s="151"/>
      <c r="BP172" s="151"/>
      <c r="BQ172" s="151"/>
      <c r="BR172" s="151"/>
      <c r="BS172" s="151"/>
      <c r="BT172" s="148"/>
      <c r="BU172" s="147" t="s">
        <v>6</v>
      </c>
      <c r="BV172" s="151"/>
      <c r="BW172" s="151"/>
      <c r="BX172" s="151"/>
      <c r="BY172" s="151"/>
      <c r="BZ172" s="148"/>
    </row>
    <row r="173" spans="1:78" ht="12.75" customHeight="1" hidden="1">
      <c r="A173" s="149"/>
      <c r="B173" s="150"/>
      <c r="C173" s="149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0"/>
      <c r="AP173" s="149"/>
      <c r="AQ173" s="152"/>
      <c r="AR173" s="152"/>
      <c r="AS173" s="150"/>
      <c r="AT173" s="156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8"/>
      <c r="BG173" s="149"/>
      <c r="BH173" s="152"/>
      <c r="BI173" s="152"/>
      <c r="BJ173" s="152"/>
      <c r="BK173" s="152"/>
      <c r="BL173" s="152"/>
      <c r="BM173" s="152"/>
      <c r="BN173" s="152"/>
      <c r="BO173" s="152"/>
      <c r="BP173" s="152"/>
      <c r="BQ173" s="152"/>
      <c r="BR173" s="152"/>
      <c r="BS173" s="152"/>
      <c r="BT173" s="150"/>
      <c r="BU173" s="149"/>
      <c r="BV173" s="152"/>
      <c r="BW173" s="152"/>
      <c r="BX173" s="152"/>
      <c r="BY173" s="152"/>
      <c r="BZ173" s="150"/>
    </row>
    <row r="174" spans="1:78" ht="12.75" customHeight="1" hidden="1">
      <c r="A174" s="95">
        <v>1</v>
      </c>
      <c r="B174" s="96"/>
      <c r="C174" s="95">
        <v>2</v>
      </c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96"/>
      <c r="AP174" s="95">
        <v>3</v>
      </c>
      <c r="AQ174" s="125"/>
      <c r="AR174" s="125"/>
      <c r="AS174" s="96"/>
      <c r="AT174" s="95">
        <v>4</v>
      </c>
      <c r="AU174" s="125"/>
      <c r="AV174" s="125"/>
      <c r="AW174" s="125"/>
      <c r="AX174" s="125"/>
      <c r="AY174" s="125"/>
      <c r="AZ174" s="125"/>
      <c r="BA174" s="125"/>
      <c r="BB174" s="125"/>
      <c r="BC174" s="125"/>
      <c r="BD174" s="125"/>
      <c r="BE174" s="125"/>
      <c r="BF174" s="96"/>
      <c r="BG174" s="95">
        <v>5</v>
      </c>
      <c r="BH174" s="125"/>
      <c r="BI174" s="125"/>
      <c r="BJ174" s="125"/>
      <c r="BK174" s="125"/>
      <c r="BL174" s="125"/>
      <c r="BM174" s="125"/>
      <c r="BN174" s="125"/>
      <c r="BO174" s="125"/>
      <c r="BP174" s="125"/>
      <c r="BQ174" s="125"/>
      <c r="BR174" s="125"/>
      <c r="BS174" s="125"/>
      <c r="BT174" s="96"/>
      <c r="BU174" s="95" t="s">
        <v>7</v>
      </c>
      <c r="BV174" s="125"/>
      <c r="BW174" s="125"/>
      <c r="BX174" s="125"/>
      <c r="BY174" s="125"/>
      <c r="BZ174" s="96"/>
    </row>
    <row r="175" spans="1:78" ht="12.75" customHeight="1" hidden="1">
      <c r="A175" s="95">
        <v>1</v>
      </c>
      <c r="B175" s="96"/>
      <c r="C175" s="97" t="s">
        <v>8</v>
      </c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9"/>
      <c r="AP175" s="95">
        <v>21101</v>
      </c>
      <c r="AQ175" s="125"/>
      <c r="AR175" s="125"/>
      <c r="AS175" s="96"/>
      <c r="AT175" s="177">
        <v>2.9083333333</v>
      </c>
      <c r="AU175" s="178"/>
      <c r="AV175" s="178"/>
      <c r="AW175" s="178"/>
      <c r="AX175" s="178"/>
      <c r="AY175" s="178"/>
      <c r="AZ175" s="178"/>
      <c r="BA175" s="178"/>
      <c r="BB175" s="178"/>
      <c r="BC175" s="178"/>
      <c r="BD175" s="178"/>
      <c r="BE175" s="178"/>
      <c r="BF175" s="179"/>
      <c r="BG175" s="95">
        <v>12</v>
      </c>
      <c r="BH175" s="125"/>
      <c r="BI175" s="125"/>
      <c r="BJ175" s="125"/>
      <c r="BK175" s="125"/>
      <c r="BL175" s="125"/>
      <c r="BM175" s="125"/>
      <c r="BN175" s="125"/>
      <c r="BO175" s="125"/>
      <c r="BP175" s="125"/>
      <c r="BQ175" s="125"/>
      <c r="BR175" s="125"/>
      <c r="BS175" s="125"/>
      <c r="BT175" s="96"/>
      <c r="BU175" s="113">
        <f>AT175*BG175</f>
        <v>34.8999999996</v>
      </c>
      <c r="BV175" s="126"/>
      <c r="BW175" s="126"/>
      <c r="BX175" s="126"/>
      <c r="BY175" s="126"/>
      <c r="BZ175" s="114"/>
    </row>
    <row r="176" spans="1:78" ht="12.75" customHeight="1" hidden="1">
      <c r="A176" s="95"/>
      <c r="B176" s="96"/>
      <c r="C176" s="95" t="s">
        <v>9</v>
      </c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  <c r="BE176" s="125"/>
      <c r="BF176" s="125"/>
      <c r="BG176" s="125"/>
      <c r="BH176" s="125"/>
      <c r="BI176" s="125"/>
      <c r="BJ176" s="125"/>
      <c r="BK176" s="125"/>
      <c r="BL176" s="125"/>
      <c r="BM176" s="125"/>
      <c r="BN176" s="125"/>
      <c r="BO176" s="125"/>
      <c r="BP176" s="125"/>
      <c r="BQ176" s="125"/>
      <c r="BR176" s="125"/>
      <c r="BS176" s="125"/>
      <c r="BT176" s="96"/>
      <c r="BU176" s="113">
        <f>SUM(BU175:BZ175)</f>
        <v>34.8999999996</v>
      </c>
      <c r="BV176" s="126"/>
      <c r="BW176" s="126"/>
      <c r="BX176" s="126"/>
      <c r="BY176" s="126"/>
      <c r="BZ176" s="114"/>
    </row>
    <row r="177" spans="1:78" ht="12.75" customHeight="1" hidden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</row>
    <row r="178" spans="1:78" ht="12.75" customHeight="1" hidden="1">
      <c r="A178" s="146" t="s">
        <v>14</v>
      </c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6"/>
      <c r="BN178" s="146"/>
      <c r="BO178" s="146"/>
      <c r="BP178" s="146"/>
      <c r="BQ178" s="146"/>
      <c r="BR178" s="146"/>
      <c r="BS178" s="146"/>
      <c r="BT178" s="146"/>
      <c r="BU178" s="146"/>
      <c r="BV178" s="146"/>
      <c r="BW178" s="146"/>
      <c r="BX178" s="146"/>
      <c r="BY178" s="146"/>
      <c r="BZ178" s="146"/>
    </row>
    <row r="179" spans="1:78" ht="12.75" customHeight="1" hidden="1">
      <c r="A179" s="147" t="s">
        <v>1</v>
      </c>
      <c r="B179" s="148"/>
      <c r="C179" s="147" t="s">
        <v>2</v>
      </c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48"/>
      <c r="AP179" s="147" t="s">
        <v>3</v>
      </c>
      <c r="AQ179" s="151"/>
      <c r="AR179" s="151"/>
      <c r="AS179" s="148"/>
      <c r="AT179" s="153" t="s">
        <v>4</v>
      </c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5"/>
      <c r="BG179" s="147" t="s">
        <v>33</v>
      </c>
      <c r="BH179" s="151"/>
      <c r="BI179" s="151"/>
      <c r="BJ179" s="151"/>
      <c r="BK179" s="151"/>
      <c r="BL179" s="151"/>
      <c r="BM179" s="151"/>
      <c r="BN179" s="151"/>
      <c r="BO179" s="151"/>
      <c r="BP179" s="151"/>
      <c r="BQ179" s="151"/>
      <c r="BR179" s="151"/>
      <c r="BS179" s="151"/>
      <c r="BT179" s="148"/>
      <c r="BU179" s="147" t="s">
        <v>6</v>
      </c>
      <c r="BV179" s="151"/>
      <c r="BW179" s="151"/>
      <c r="BX179" s="151"/>
      <c r="BY179" s="151"/>
      <c r="BZ179" s="148"/>
    </row>
    <row r="180" spans="1:78" ht="12.75" customHeight="1" hidden="1">
      <c r="A180" s="149"/>
      <c r="B180" s="150"/>
      <c r="C180" s="149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0"/>
      <c r="AP180" s="149"/>
      <c r="AQ180" s="152"/>
      <c r="AR180" s="152"/>
      <c r="AS180" s="150"/>
      <c r="AT180" s="156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8"/>
      <c r="BG180" s="149"/>
      <c r="BH180" s="152"/>
      <c r="BI180" s="152"/>
      <c r="BJ180" s="152"/>
      <c r="BK180" s="152"/>
      <c r="BL180" s="152"/>
      <c r="BM180" s="152"/>
      <c r="BN180" s="152"/>
      <c r="BO180" s="152"/>
      <c r="BP180" s="152"/>
      <c r="BQ180" s="152"/>
      <c r="BR180" s="152"/>
      <c r="BS180" s="152"/>
      <c r="BT180" s="150"/>
      <c r="BU180" s="149"/>
      <c r="BV180" s="152"/>
      <c r="BW180" s="152"/>
      <c r="BX180" s="152"/>
      <c r="BY180" s="152"/>
      <c r="BZ180" s="150"/>
    </row>
    <row r="181" spans="1:78" ht="12.75" customHeight="1" hidden="1">
      <c r="A181" s="95">
        <v>1</v>
      </c>
      <c r="B181" s="96"/>
      <c r="C181" s="95">
        <v>2</v>
      </c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96"/>
      <c r="AP181" s="95">
        <v>3</v>
      </c>
      <c r="AQ181" s="125"/>
      <c r="AR181" s="125"/>
      <c r="AS181" s="96"/>
      <c r="AT181" s="95">
        <v>4</v>
      </c>
      <c r="AU181" s="125"/>
      <c r="AV181" s="125"/>
      <c r="AW181" s="125"/>
      <c r="AX181" s="125"/>
      <c r="AY181" s="125"/>
      <c r="AZ181" s="125"/>
      <c r="BA181" s="125"/>
      <c r="BB181" s="125"/>
      <c r="BC181" s="125"/>
      <c r="BD181" s="125"/>
      <c r="BE181" s="125"/>
      <c r="BF181" s="96"/>
      <c r="BG181" s="95">
        <v>5</v>
      </c>
      <c r="BH181" s="125"/>
      <c r="BI181" s="125"/>
      <c r="BJ181" s="125"/>
      <c r="BK181" s="125"/>
      <c r="BL181" s="125"/>
      <c r="BM181" s="125"/>
      <c r="BN181" s="125"/>
      <c r="BO181" s="125"/>
      <c r="BP181" s="125"/>
      <c r="BQ181" s="125"/>
      <c r="BR181" s="125"/>
      <c r="BS181" s="125"/>
      <c r="BT181" s="96"/>
      <c r="BU181" s="95" t="s">
        <v>7</v>
      </c>
      <c r="BV181" s="125"/>
      <c r="BW181" s="125"/>
      <c r="BX181" s="125"/>
      <c r="BY181" s="125"/>
      <c r="BZ181" s="96"/>
    </row>
    <row r="182" spans="1:78" ht="12.75" customHeight="1" hidden="1">
      <c r="A182" s="95">
        <v>1</v>
      </c>
      <c r="B182" s="96"/>
      <c r="C182" s="97" t="s">
        <v>15</v>
      </c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9"/>
      <c r="AP182" s="95">
        <v>21301</v>
      </c>
      <c r="AQ182" s="125"/>
      <c r="AR182" s="125"/>
      <c r="AS182" s="96"/>
      <c r="AT182" s="106">
        <f>BU175</f>
        <v>34.8999999996</v>
      </c>
      <c r="AU182" s="107"/>
      <c r="AV182" s="107"/>
      <c r="AW182" s="107"/>
      <c r="AX182" s="107"/>
      <c r="AY182" s="107"/>
      <c r="AZ182" s="107"/>
      <c r="BA182" s="107"/>
      <c r="BB182" s="107"/>
      <c r="BC182" s="107"/>
      <c r="BD182" s="107"/>
      <c r="BE182" s="107"/>
      <c r="BF182" s="108"/>
      <c r="BG182" s="143">
        <v>0.262</v>
      </c>
      <c r="BH182" s="144"/>
      <c r="BI182" s="144"/>
      <c r="BJ182" s="144"/>
      <c r="BK182" s="144"/>
      <c r="BL182" s="144"/>
      <c r="BM182" s="144"/>
      <c r="BN182" s="144"/>
      <c r="BO182" s="144"/>
      <c r="BP182" s="144"/>
      <c r="BQ182" s="144"/>
      <c r="BR182" s="144"/>
      <c r="BS182" s="144"/>
      <c r="BT182" s="145"/>
      <c r="BU182" s="113">
        <f>AT182*BG182</f>
        <v>9.1437999998952</v>
      </c>
      <c r="BV182" s="126"/>
      <c r="BW182" s="126"/>
      <c r="BX182" s="126"/>
      <c r="BY182" s="126"/>
      <c r="BZ182" s="114"/>
    </row>
    <row r="183" spans="1:78" ht="12.75" customHeight="1" hidden="1">
      <c r="A183" s="95"/>
      <c r="B183" s="96"/>
      <c r="C183" s="100" t="s">
        <v>16</v>
      </c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1"/>
      <c r="BN183" s="101"/>
      <c r="BO183" s="101"/>
      <c r="BP183" s="101"/>
      <c r="BQ183" s="101"/>
      <c r="BR183" s="101"/>
      <c r="BS183" s="101"/>
      <c r="BT183" s="102"/>
      <c r="BU183" s="113">
        <f>SUM(BU182:BZ182)</f>
        <v>9.1437999998952</v>
      </c>
      <c r="BV183" s="126"/>
      <c r="BW183" s="126"/>
      <c r="BX183" s="126"/>
      <c r="BY183" s="126"/>
      <c r="BZ183" s="114"/>
    </row>
    <row r="184" ht="12.75" hidden="1"/>
    <row r="185" spans="1:78" ht="15.75" customHeight="1" hidden="1">
      <c r="A185" s="115" t="s">
        <v>61</v>
      </c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5"/>
      <c r="AZ185" s="115"/>
      <c r="BA185" s="115"/>
      <c r="BB185" s="115"/>
      <c r="BC185" s="115"/>
      <c r="BD185" s="115"/>
      <c r="BE185" s="115"/>
      <c r="BF185" s="115"/>
      <c r="BG185" s="115"/>
      <c r="BH185" s="115"/>
      <c r="BI185" s="115"/>
      <c r="BJ185" s="115"/>
      <c r="BK185" s="115"/>
      <c r="BL185" s="115"/>
      <c r="BM185" s="115"/>
      <c r="BN185" s="115"/>
      <c r="BO185" s="115"/>
      <c r="BP185" s="115"/>
      <c r="BQ185" s="115"/>
      <c r="BR185" s="115"/>
      <c r="BS185" s="115"/>
      <c r="BT185" s="115"/>
      <c r="BU185" s="115"/>
      <c r="BV185" s="115"/>
      <c r="BW185" s="115"/>
      <c r="BX185" s="115"/>
      <c r="BY185" s="115"/>
      <c r="BZ185" s="115"/>
    </row>
    <row r="186" ht="12.75" customHeight="1" hidden="1"/>
    <row r="187" spans="1:78" ht="12.75" customHeight="1" hidden="1">
      <c r="A187" s="146" t="s">
        <v>55</v>
      </c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6"/>
      <c r="BJ187" s="146"/>
      <c r="BK187" s="146"/>
      <c r="BL187" s="146"/>
      <c r="BM187" s="146"/>
      <c r="BN187" s="146"/>
      <c r="BO187" s="146"/>
      <c r="BP187" s="146"/>
      <c r="BQ187" s="146"/>
      <c r="BR187" s="146"/>
      <c r="BS187" s="146"/>
      <c r="BT187" s="146"/>
      <c r="BU187" s="146"/>
      <c r="BV187" s="146"/>
      <c r="BW187" s="146"/>
      <c r="BX187" s="146"/>
      <c r="BY187" s="146"/>
      <c r="BZ187" s="146"/>
    </row>
    <row r="188" spans="1:78" ht="12.75" customHeight="1" hidden="1">
      <c r="A188" s="147" t="s">
        <v>1</v>
      </c>
      <c r="B188" s="148"/>
      <c r="C188" s="147" t="s">
        <v>2</v>
      </c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48"/>
      <c r="AK188" s="147" t="s">
        <v>3</v>
      </c>
      <c r="AL188" s="151"/>
      <c r="AM188" s="151"/>
      <c r="AN188" s="148"/>
      <c r="AO188" s="147" t="s">
        <v>18</v>
      </c>
      <c r="AP188" s="151"/>
      <c r="AQ188" s="151"/>
      <c r="AR188" s="151"/>
      <c r="AS188" s="151"/>
      <c r="AT188" s="148"/>
      <c r="AU188" s="153" t="s">
        <v>35</v>
      </c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5"/>
      <c r="BG188" s="147" t="s">
        <v>62</v>
      </c>
      <c r="BH188" s="151"/>
      <c r="BI188" s="151"/>
      <c r="BJ188" s="151"/>
      <c r="BK188" s="151"/>
      <c r="BL188" s="151"/>
      <c r="BM188" s="151"/>
      <c r="BN188" s="151"/>
      <c r="BO188" s="151"/>
      <c r="BP188" s="151"/>
      <c r="BQ188" s="151"/>
      <c r="BR188" s="151"/>
      <c r="BS188" s="151"/>
      <c r="BT188" s="148"/>
      <c r="BU188" s="147" t="s">
        <v>6</v>
      </c>
      <c r="BV188" s="151"/>
      <c r="BW188" s="151"/>
      <c r="BX188" s="151"/>
      <c r="BY188" s="151"/>
      <c r="BZ188" s="148"/>
    </row>
    <row r="189" spans="1:78" ht="12.75" customHeight="1" hidden="1">
      <c r="A189" s="149"/>
      <c r="B189" s="150"/>
      <c r="C189" s="149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0"/>
      <c r="AK189" s="149"/>
      <c r="AL189" s="152"/>
      <c r="AM189" s="152"/>
      <c r="AN189" s="150"/>
      <c r="AO189" s="149"/>
      <c r="AP189" s="152"/>
      <c r="AQ189" s="152"/>
      <c r="AR189" s="152"/>
      <c r="AS189" s="152"/>
      <c r="AT189" s="150"/>
      <c r="AU189" s="156"/>
      <c r="AV189" s="157"/>
      <c r="AW189" s="157"/>
      <c r="AX189" s="157"/>
      <c r="AY189" s="157"/>
      <c r="AZ189" s="157"/>
      <c r="BA189" s="157"/>
      <c r="BB189" s="157"/>
      <c r="BC189" s="157"/>
      <c r="BD189" s="157"/>
      <c r="BE189" s="157"/>
      <c r="BF189" s="158"/>
      <c r="BG189" s="149"/>
      <c r="BH189" s="152"/>
      <c r="BI189" s="152"/>
      <c r="BJ189" s="152"/>
      <c r="BK189" s="152"/>
      <c r="BL189" s="152"/>
      <c r="BM189" s="152"/>
      <c r="BN189" s="152"/>
      <c r="BO189" s="152"/>
      <c r="BP189" s="152"/>
      <c r="BQ189" s="152"/>
      <c r="BR189" s="152"/>
      <c r="BS189" s="152"/>
      <c r="BT189" s="150"/>
      <c r="BU189" s="149"/>
      <c r="BV189" s="152"/>
      <c r="BW189" s="152"/>
      <c r="BX189" s="152"/>
      <c r="BY189" s="152"/>
      <c r="BZ189" s="150"/>
    </row>
    <row r="190" spans="1:78" ht="12.75" customHeight="1" hidden="1">
      <c r="A190" s="95">
        <v>1</v>
      </c>
      <c r="B190" s="96"/>
      <c r="C190" s="95">
        <v>2</v>
      </c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96"/>
      <c r="AK190" s="95">
        <v>3</v>
      </c>
      <c r="AL190" s="125"/>
      <c r="AM190" s="125"/>
      <c r="AN190" s="96"/>
      <c r="AO190" s="95">
        <v>4</v>
      </c>
      <c r="AP190" s="125"/>
      <c r="AQ190" s="125"/>
      <c r="AR190" s="125"/>
      <c r="AS190" s="125"/>
      <c r="AT190" s="96"/>
      <c r="AU190" s="95">
        <v>5</v>
      </c>
      <c r="AV190" s="125"/>
      <c r="AW190" s="125"/>
      <c r="AX190" s="125"/>
      <c r="AY190" s="125"/>
      <c r="AZ190" s="125"/>
      <c r="BA190" s="125"/>
      <c r="BB190" s="125"/>
      <c r="BC190" s="125"/>
      <c r="BD190" s="125"/>
      <c r="BE190" s="125"/>
      <c r="BF190" s="96"/>
      <c r="BG190" s="95">
        <v>6</v>
      </c>
      <c r="BH190" s="125"/>
      <c r="BI190" s="125"/>
      <c r="BJ190" s="125"/>
      <c r="BK190" s="125"/>
      <c r="BL190" s="125"/>
      <c r="BM190" s="125"/>
      <c r="BN190" s="125"/>
      <c r="BO190" s="125"/>
      <c r="BP190" s="125"/>
      <c r="BQ190" s="125"/>
      <c r="BR190" s="125"/>
      <c r="BS190" s="125"/>
      <c r="BT190" s="96"/>
      <c r="BU190" s="95" t="s">
        <v>30</v>
      </c>
      <c r="BV190" s="125"/>
      <c r="BW190" s="125"/>
      <c r="BX190" s="125"/>
      <c r="BY190" s="125"/>
      <c r="BZ190" s="96"/>
    </row>
    <row r="191" spans="1:78" ht="12.75" customHeight="1" hidden="1">
      <c r="A191" s="95">
        <v>1</v>
      </c>
      <c r="B191" s="96"/>
      <c r="C191" s="134" t="s">
        <v>63</v>
      </c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6"/>
      <c r="AK191" s="95"/>
      <c r="AL191" s="125"/>
      <c r="AM191" s="125"/>
      <c r="AN191" s="96"/>
      <c r="AO191" s="95" t="s">
        <v>41</v>
      </c>
      <c r="AP191" s="125"/>
      <c r="AQ191" s="125"/>
      <c r="AR191" s="125"/>
      <c r="AS191" s="125"/>
      <c r="AT191" s="96"/>
      <c r="AU191" s="95">
        <v>1</v>
      </c>
      <c r="AV191" s="125"/>
      <c r="AW191" s="125"/>
      <c r="AX191" s="125"/>
      <c r="AY191" s="125"/>
      <c r="AZ191" s="125"/>
      <c r="BA191" s="125"/>
      <c r="BB191" s="125"/>
      <c r="BC191" s="125"/>
      <c r="BD191" s="125"/>
      <c r="BE191" s="125"/>
      <c r="BF191" s="96"/>
      <c r="BG191" s="113">
        <v>18</v>
      </c>
      <c r="BH191" s="126"/>
      <c r="BI191" s="126"/>
      <c r="BJ191" s="126"/>
      <c r="BK191" s="126"/>
      <c r="BL191" s="126"/>
      <c r="BM191" s="126"/>
      <c r="BN191" s="126"/>
      <c r="BO191" s="126"/>
      <c r="BP191" s="126"/>
      <c r="BQ191" s="126"/>
      <c r="BR191" s="126"/>
      <c r="BS191" s="126"/>
      <c r="BT191" s="114"/>
      <c r="BU191" s="113">
        <f>AU191*BG191</f>
        <v>18</v>
      </c>
      <c r="BV191" s="126"/>
      <c r="BW191" s="126"/>
      <c r="BX191" s="126"/>
      <c r="BY191" s="126"/>
      <c r="BZ191" s="114"/>
    </row>
    <row r="192" spans="1:78" ht="12.75" customHeight="1" hidden="1">
      <c r="A192" s="95"/>
      <c r="B192" s="96"/>
      <c r="C192" s="95" t="s">
        <v>11</v>
      </c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96"/>
      <c r="AK192" s="95"/>
      <c r="AL192" s="125"/>
      <c r="AM192" s="125"/>
      <c r="AN192" s="96"/>
      <c r="AO192" s="95"/>
      <c r="AP192" s="125"/>
      <c r="AQ192" s="125"/>
      <c r="AR192" s="125"/>
      <c r="AS192" s="125"/>
      <c r="AT192" s="96"/>
      <c r="AU192" s="95"/>
      <c r="AV192" s="125"/>
      <c r="AW192" s="125"/>
      <c r="AX192" s="125"/>
      <c r="AY192" s="125"/>
      <c r="AZ192" s="125"/>
      <c r="BA192" s="125"/>
      <c r="BB192" s="125"/>
      <c r="BC192" s="125"/>
      <c r="BD192" s="125"/>
      <c r="BE192" s="125"/>
      <c r="BF192" s="96"/>
      <c r="BG192" s="113"/>
      <c r="BH192" s="126"/>
      <c r="BI192" s="126"/>
      <c r="BJ192" s="126"/>
      <c r="BK192" s="126"/>
      <c r="BL192" s="126"/>
      <c r="BM192" s="126"/>
      <c r="BN192" s="126"/>
      <c r="BO192" s="126"/>
      <c r="BP192" s="126"/>
      <c r="BQ192" s="126"/>
      <c r="BR192" s="126"/>
      <c r="BS192" s="126"/>
      <c r="BT192" s="114"/>
      <c r="BU192" s="113">
        <f>SUM(BU191:BZ191)</f>
        <v>18</v>
      </c>
      <c r="BV192" s="126"/>
      <c r="BW192" s="126"/>
      <c r="BX192" s="126"/>
      <c r="BY192" s="126"/>
      <c r="BZ192" s="114"/>
    </row>
    <row r="193" spans="1:78" ht="12.75" customHeight="1" hidden="1">
      <c r="A193" s="100" t="s">
        <v>56</v>
      </c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1"/>
      <c r="BH193" s="101"/>
      <c r="BI193" s="101"/>
      <c r="BJ193" s="101"/>
      <c r="BK193" s="101"/>
      <c r="BL193" s="101"/>
      <c r="BM193" s="101"/>
      <c r="BN193" s="101"/>
      <c r="BO193" s="101"/>
      <c r="BP193" s="101"/>
      <c r="BQ193" s="101"/>
      <c r="BR193" s="101"/>
      <c r="BS193" s="101"/>
      <c r="BT193" s="102"/>
      <c r="BU193" s="113">
        <f>SUM(BU192)</f>
        <v>18</v>
      </c>
      <c r="BV193" s="126"/>
      <c r="BW193" s="126"/>
      <c r="BX193" s="126"/>
      <c r="BY193" s="126"/>
      <c r="BZ193" s="114"/>
    </row>
    <row r="194" ht="12.75" hidden="1"/>
    <row r="195" spans="1:78" ht="12.75" customHeight="1" hidden="1">
      <c r="A195" s="146" t="s">
        <v>57</v>
      </c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6"/>
      <c r="BJ195" s="146"/>
      <c r="BK195" s="146"/>
      <c r="BL195" s="146"/>
      <c r="BM195" s="146"/>
      <c r="BN195" s="146"/>
      <c r="BO195" s="146"/>
      <c r="BP195" s="146"/>
      <c r="BQ195" s="146"/>
      <c r="BR195" s="146"/>
      <c r="BS195" s="146"/>
      <c r="BT195" s="146"/>
      <c r="BU195" s="146"/>
      <c r="BV195" s="146"/>
      <c r="BW195" s="146"/>
      <c r="BX195" s="146"/>
      <c r="BY195" s="146"/>
      <c r="BZ195" s="146"/>
    </row>
    <row r="196" spans="1:78" ht="12.75" customHeight="1" hidden="1">
      <c r="A196" s="147" t="s">
        <v>1</v>
      </c>
      <c r="B196" s="148"/>
      <c r="C196" s="147" t="s">
        <v>2</v>
      </c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/>
      <c r="AH196" s="151"/>
      <c r="AI196" s="151"/>
      <c r="AJ196" s="148"/>
      <c r="AK196" s="147" t="s">
        <v>3</v>
      </c>
      <c r="AL196" s="151"/>
      <c r="AM196" s="151"/>
      <c r="AN196" s="148"/>
      <c r="AO196" s="147" t="s">
        <v>18</v>
      </c>
      <c r="AP196" s="151"/>
      <c r="AQ196" s="151"/>
      <c r="AR196" s="151"/>
      <c r="AS196" s="151"/>
      <c r="AT196" s="148"/>
      <c r="AU196" s="153" t="s">
        <v>35</v>
      </c>
      <c r="AV196" s="154"/>
      <c r="AW196" s="154"/>
      <c r="AX196" s="154"/>
      <c r="AY196" s="154"/>
      <c r="AZ196" s="154"/>
      <c r="BA196" s="154"/>
      <c r="BB196" s="154"/>
      <c r="BC196" s="154"/>
      <c r="BD196" s="154"/>
      <c r="BE196" s="154"/>
      <c r="BF196" s="155"/>
      <c r="BG196" s="147" t="s">
        <v>58</v>
      </c>
      <c r="BH196" s="151"/>
      <c r="BI196" s="151"/>
      <c r="BJ196" s="151"/>
      <c r="BK196" s="151"/>
      <c r="BL196" s="151"/>
      <c r="BM196" s="151"/>
      <c r="BN196" s="151"/>
      <c r="BO196" s="151"/>
      <c r="BP196" s="151"/>
      <c r="BQ196" s="151"/>
      <c r="BR196" s="151"/>
      <c r="BS196" s="151"/>
      <c r="BT196" s="148"/>
      <c r="BU196" s="147" t="s">
        <v>6</v>
      </c>
      <c r="BV196" s="151"/>
      <c r="BW196" s="151"/>
      <c r="BX196" s="151"/>
      <c r="BY196" s="151"/>
      <c r="BZ196" s="148"/>
    </row>
    <row r="197" spans="1:78" ht="12.75" customHeight="1" hidden="1">
      <c r="A197" s="149"/>
      <c r="B197" s="150"/>
      <c r="C197" s="149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0"/>
      <c r="AK197" s="149"/>
      <c r="AL197" s="152"/>
      <c r="AM197" s="152"/>
      <c r="AN197" s="150"/>
      <c r="AO197" s="149"/>
      <c r="AP197" s="152"/>
      <c r="AQ197" s="152"/>
      <c r="AR197" s="152"/>
      <c r="AS197" s="152"/>
      <c r="AT197" s="150"/>
      <c r="AU197" s="156"/>
      <c r="AV197" s="157"/>
      <c r="AW197" s="157"/>
      <c r="AX197" s="157"/>
      <c r="AY197" s="157"/>
      <c r="AZ197" s="157"/>
      <c r="BA197" s="157"/>
      <c r="BB197" s="157"/>
      <c r="BC197" s="157"/>
      <c r="BD197" s="157"/>
      <c r="BE197" s="157"/>
      <c r="BF197" s="158"/>
      <c r="BG197" s="149"/>
      <c r="BH197" s="152"/>
      <c r="BI197" s="152"/>
      <c r="BJ197" s="152"/>
      <c r="BK197" s="152"/>
      <c r="BL197" s="152"/>
      <c r="BM197" s="152"/>
      <c r="BN197" s="152"/>
      <c r="BO197" s="152"/>
      <c r="BP197" s="152"/>
      <c r="BQ197" s="152"/>
      <c r="BR197" s="152"/>
      <c r="BS197" s="152"/>
      <c r="BT197" s="150"/>
      <c r="BU197" s="149"/>
      <c r="BV197" s="152"/>
      <c r="BW197" s="152"/>
      <c r="BX197" s="152"/>
      <c r="BY197" s="152"/>
      <c r="BZ197" s="150"/>
    </row>
    <row r="198" spans="1:78" ht="12.75" customHeight="1" hidden="1">
      <c r="A198" s="95">
        <v>1</v>
      </c>
      <c r="B198" s="96"/>
      <c r="C198" s="95">
        <v>2</v>
      </c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  <c r="AG198" s="125"/>
      <c r="AH198" s="125"/>
      <c r="AI198" s="125"/>
      <c r="AJ198" s="96"/>
      <c r="AK198" s="95">
        <v>3</v>
      </c>
      <c r="AL198" s="125"/>
      <c r="AM198" s="125"/>
      <c r="AN198" s="96"/>
      <c r="AO198" s="95">
        <v>4</v>
      </c>
      <c r="AP198" s="125"/>
      <c r="AQ198" s="125"/>
      <c r="AR198" s="125"/>
      <c r="AS198" s="125"/>
      <c r="AT198" s="96"/>
      <c r="AU198" s="95">
        <v>5</v>
      </c>
      <c r="AV198" s="125"/>
      <c r="AW198" s="125"/>
      <c r="AX198" s="125"/>
      <c r="AY198" s="125"/>
      <c r="AZ198" s="125"/>
      <c r="BA198" s="125"/>
      <c r="BB198" s="125"/>
      <c r="BC198" s="125"/>
      <c r="BD198" s="125"/>
      <c r="BE198" s="125"/>
      <c r="BF198" s="96"/>
      <c r="BG198" s="95">
        <v>6</v>
      </c>
      <c r="BH198" s="125"/>
      <c r="BI198" s="125"/>
      <c r="BJ198" s="125"/>
      <c r="BK198" s="125"/>
      <c r="BL198" s="125"/>
      <c r="BM198" s="125"/>
      <c r="BN198" s="125"/>
      <c r="BO198" s="125"/>
      <c r="BP198" s="125"/>
      <c r="BQ198" s="125"/>
      <c r="BR198" s="125"/>
      <c r="BS198" s="125"/>
      <c r="BT198" s="96"/>
      <c r="BU198" s="95" t="s">
        <v>64</v>
      </c>
      <c r="BV198" s="125"/>
      <c r="BW198" s="125"/>
      <c r="BX198" s="125"/>
      <c r="BY198" s="125"/>
      <c r="BZ198" s="96"/>
    </row>
    <row r="199" spans="1:78" ht="12.75" customHeight="1" hidden="1">
      <c r="A199" s="95"/>
      <c r="B199" s="96"/>
      <c r="C199" s="134" t="s">
        <v>65</v>
      </c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6"/>
      <c r="AK199" s="95"/>
      <c r="AL199" s="125"/>
      <c r="AM199" s="125"/>
      <c r="AN199" s="96"/>
      <c r="AO199" s="95" t="s">
        <v>66</v>
      </c>
      <c r="AP199" s="125"/>
      <c r="AQ199" s="125"/>
      <c r="AR199" s="125"/>
      <c r="AS199" s="125"/>
      <c r="AT199" s="96"/>
      <c r="AU199" s="95">
        <v>100</v>
      </c>
      <c r="AV199" s="125"/>
      <c r="AW199" s="125"/>
      <c r="AX199" s="125"/>
      <c r="AY199" s="125"/>
      <c r="AZ199" s="125"/>
      <c r="BA199" s="125"/>
      <c r="BB199" s="125"/>
      <c r="BC199" s="125"/>
      <c r="BD199" s="125"/>
      <c r="BE199" s="125"/>
      <c r="BF199" s="96"/>
      <c r="BG199" s="106">
        <v>50</v>
      </c>
      <c r="BH199" s="107"/>
      <c r="BI199" s="107"/>
      <c r="BJ199" s="107"/>
      <c r="BK199" s="107"/>
      <c r="BL199" s="107"/>
      <c r="BM199" s="107"/>
      <c r="BN199" s="107"/>
      <c r="BO199" s="107"/>
      <c r="BP199" s="107"/>
      <c r="BQ199" s="107"/>
      <c r="BR199" s="107"/>
      <c r="BS199" s="107"/>
      <c r="BT199" s="108"/>
      <c r="BU199" s="113">
        <f>AU199*BG199/1000</f>
        <v>5</v>
      </c>
      <c r="BV199" s="126"/>
      <c r="BW199" s="126"/>
      <c r="BX199" s="126"/>
      <c r="BY199" s="126"/>
      <c r="BZ199" s="114"/>
    </row>
    <row r="200" spans="1:78" ht="12.75" customHeight="1" hidden="1">
      <c r="A200" s="95"/>
      <c r="B200" s="96"/>
      <c r="C200" s="95" t="s">
        <v>11</v>
      </c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96"/>
      <c r="AK200" s="95"/>
      <c r="AL200" s="125"/>
      <c r="AM200" s="125"/>
      <c r="AN200" s="96"/>
      <c r="AO200" s="95"/>
      <c r="AP200" s="125"/>
      <c r="AQ200" s="125"/>
      <c r="AR200" s="125"/>
      <c r="AS200" s="125"/>
      <c r="AT200" s="96"/>
      <c r="AU200" s="95"/>
      <c r="AV200" s="125"/>
      <c r="AW200" s="125"/>
      <c r="AX200" s="125"/>
      <c r="AY200" s="125"/>
      <c r="AZ200" s="125"/>
      <c r="BA200" s="125"/>
      <c r="BB200" s="125"/>
      <c r="BC200" s="125"/>
      <c r="BD200" s="125"/>
      <c r="BE200" s="125"/>
      <c r="BF200" s="96"/>
      <c r="BG200" s="95"/>
      <c r="BH200" s="125"/>
      <c r="BI200" s="125"/>
      <c r="BJ200" s="125"/>
      <c r="BK200" s="125"/>
      <c r="BL200" s="125"/>
      <c r="BM200" s="125"/>
      <c r="BN200" s="125"/>
      <c r="BO200" s="125"/>
      <c r="BP200" s="125"/>
      <c r="BQ200" s="125"/>
      <c r="BR200" s="125"/>
      <c r="BS200" s="125"/>
      <c r="BT200" s="96"/>
      <c r="BU200" s="113">
        <f>SUM(BU199:BZ199)</f>
        <v>5</v>
      </c>
      <c r="BV200" s="126"/>
      <c r="BW200" s="126"/>
      <c r="BX200" s="126"/>
      <c r="BY200" s="126"/>
      <c r="BZ200" s="114"/>
    </row>
    <row r="201" spans="1:78" ht="11.25" customHeight="1" hidden="1">
      <c r="A201" s="270" t="s">
        <v>59</v>
      </c>
      <c r="B201" s="271"/>
      <c r="C201" s="271"/>
      <c r="D201" s="271"/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71"/>
      <c r="U201" s="271"/>
      <c r="V201" s="271"/>
      <c r="W201" s="271"/>
      <c r="X201" s="271"/>
      <c r="Y201" s="271"/>
      <c r="Z201" s="271"/>
      <c r="AA201" s="271"/>
      <c r="AB201" s="271"/>
      <c r="AC201" s="271"/>
      <c r="AD201" s="271"/>
      <c r="AE201" s="271"/>
      <c r="AF201" s="271"/>
      <c r="AG201" s="271"/>
      <c r="AH201" s="271"/>
      <c r="AI201" s="271"/>
      <c r="AJ201" s="271"/>
      <c r="AK201" s="271"/>
      <c r="AL201" s="271"/>
      <c r="AM201" s="271"/>
      <c r="AN201" s="271"/>
      <c r="AO201" s="271"/>
      <c r="AP201" s="271"/>
      <c r="AQ201" s="271"/>
      <c r="AR201" s="271"/>
      <c r="AS201" s="271"/>
      <c r="AT201" s="271"/>
      <c r="AU201" s="271"/>
      <c r="AV201" s="271"/>
      <c r="AW201" s="271"/>
      <c r="AX201" s="271"/>
      <c r="AY201" s="271"/>
      <c r="AZ201" s="271"/>
      <c r="BA201" s="271"/>
      <c r="BB201" s="271"/>
      <c r="BC201" s="271"/>
      <c r="BD201" s="271"/>
      <c r="BE201" s="271"/>
      <c r="BF201" s="271"/>
      <c r="BG201" s="271"/>
      <c r="BH201" s="271"/>
      <c r="BI201" s="271"/>
      <c r="BJ201" s="271"/>
      <c r="BK201" s="271"/>
      <c r="BL201" s="271"/>
      <c r="BM201" s="271"/>
      <c r="BN201" s="271"/>
      <c r="BO201" s="271"/>
      <c r="BP201" s="271"/>
      <c r="BQ201" s="271"/>
      <c r="BR201" s="271"/>
      <c r="BS201" s="271"/>
      <c r="BT201" s="272"/>
      <c r="BU201" s="273">
        <f>SUM(BU200)</f>
        <v>5</v>
      </c>
      <c r="BV201" s="274"/>
      <c r="BW201" s="274"/>
      <c r="BX201" s="274"/>
      <c r="BY201" s="274"/>
      <c r="BZ201" s="275"/>
    </row>
    <row r="202" spans="1:78" ht="15.75" customHeight="1">
      <c r="A202" s="161" t="s">
        <v>140</v>
      </c>
      <c r="B202" s="161"/>
      <c r="C202" s="161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  <c r="AS202" s="161"/>
      <c r="AT202" s="161"/>
      <c r="AU202" s="161"/>
      <c r="AV202" s="161"/>
      <c r="AW202" s="161"/>
      <c r="AX202" s="161"/>
      <c r="AY202" s="161"/>
      <c r="AZ202" s="161"/>
      <c r="BA202" s="161"/>
      <c r="BB202" s="161"/>
      <c r="BC202" s="161"/>
      <c r="BD202" s="161"/>
      <c r="BE202" s="161"/>
      <c r="BF202" s="161"/>
      <c r="BG202" s="161"/>
      <c r="BH202" s="161"/>
      <c r="BI202" s="161"/>
      <c r="BJ202" s="161"/>
      <c r="BK202" s="161"/>
      <c r="BL202" s="161"/>
      <c r="BM202" s="161"/>
      <c r="BN202" s="161"/>
      <c r="BO202" s="161"/>
      <c r="BP202" s="161"/>
      <c r="BQ202" s="161"/>
      <c r="BR202" s="161"/>
      <c r="BS202" s="161"/>
      <c r="BT202" s="161"/>
      <c r="BU202" s="162">
        <f>BU11+BU20+BU28+BU36+BU44+BU55+BU68+BU94+BU110+BU122+BU167</f>
        <v>1202200.0000000005</v>
      </c>
      <c r="BV202" s="162"/>
      <c r="BW202" s="162"/>
      <c r="BX202" s="162"/>
      <c r="BY202" s="162"/>
      <c r="BZ202" s="162"/>
    </row>
    <row r="203" spans="1:78" ht="11.25" customHeight="1">
      <c r="A203" s="188"/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  <c r="Z203" s="188"/>
      <c r="AA203" s="188"/>
      <c r="AB203" s="188"/>
      <c r="AC203" s="188"/>
      <c r="AD203" s="188"/>
      <c r="AE203" s="188"/>
      <c r="AF203" s="188"/>
      <c r="AG203" s="188"/>
      <c r="AH203" s="188"/>
      <c r="AI203" s="188"/>
      <c r="AJ203" s="188"/>
      <c r="AK203" s="188"/>
      <c r="AL203" s="188"/>
      <c r="AM203" s="188"/>
      <c r="AN203" s="188"/>
      <c r="AO203" s="188"/>
      <c r="AP203" s="188"/>
      <c r="AQ203" s="188"/>
      <c r="AR203" s="188"/>
      <c r="AS203" s="188"/>
      <c r="AT203" s="188"/>
      <c r="AU203" s="188"/>
      <c r="AV203" s="188"/>
      <c r="AW203" s="188"/>
      <c r="AX203" s="188"/>
      <c r="AY203" s="188"/>
      <c r="AZ203" s="188"/>
      <c r="BA203" s="188"/>
      <c r="BB203" s="188"/>
      <c r="BC203" s="188"/>
      <c r="BD203" s="188"/>
      <c r="BE203" s="188"/>
      <c r="BF203" s="188"/>
      <c r="BG203" s="188"/>
      <c r="BH203" s="188"/>
      <c r="BI203" s="188"/>
      <c r="BJ203" s="188"/>
      <c r="BK203" s="188"/>
      <c r="BL203" s="188"/>
      <c r="BM203" s="188"/>
      <c r="BN203" s="188"/>
      <c r="BO203" s="188"/>
      <c r="BP203" s="188"/>
      <c r="BQ203" s="188"/>
      <c r="BR203" s="188"/>
      <c r="BS203" s="188"/>
      <c r="BT203" s="188"/>
      <c r="BU203" s="184"/>
      <c r="BV203" s="184"/>
      <c r="BW203" s="184"/>
      <c r="BX203" s="184"/>
      <c r="BY203" s="184"/>
      <c r="BZ203" s="184"/>
    </row>
    <row r="204" spans="10:88" ht="15.75">
      <c r="J204" s="189" t="s">
        <v>165</v>
      </c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  <c r="AA204" s="189"/>
      <c r="AB204" s="189"/>
      <c r="AC204" s="189"/>
      <c r="AD204" s="189"/>
      <c r="AE204" s="189"/>
      <c r="AF204" s="189"/>
      <c r="AG204" s="189"/>
      <c r="AH204" s="189"/>
      <c r="AI204" s="189"/>
      <c r="AJ204" s="189"/>
      <c r="AK204" s="189"/>
      <c r="AL204" s="189"/>
      <c r="AM204" s="189"/>
      <c r="AN204" s="189"/>
      <c r="AO204" s="189"/>
      <c r="AP204" s="189"/>
      <c r="AQ204" s="189"/>
      <c r="AR204" s="189"/>
      <c r="AS204" s="189"/>
      <c r="AT204" s="189"/>
      <c r="AU204" s="189"/>
      <c r="AV204" s="189"/>
      <c r="AW204" s="189"/>
      <c r="AX204" s="189"/>
      <c r="AY204" s="189"/>
      <c r="AZ204" s="189"/>
      <c r="BA204" s="189"/>
      <c r="BB204" s="189"/>
      <c r="BC204" s="189"/>
      <c r="BD204" s="189"/>
      <c r="BE204" s="189"/>
      <c r="BF204" s="189"/>
      <c r="BG204" s="189"/>
      <c r="BH204" s="189"/>
      <c r="BI204" s="189"/>
      <c r="BJ204" s="189"/>
      <c r="BK204" s="189"/>
      <c r="BL204" s="189"/>
      <c r="BM204" s="189"/>
      <c r="BN204" s="189"/>
      <c r="BO204" s="189"/>
      <c r="BP204" s="189"/>
      <c r="BQ204" s="189"/>
      <c r="BR204" s="189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</row>
    <row r="205" spans="1:78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6"/>
      <c r="BV205" s="6"/>
      <c r="BW205" s="6"/>
      <c r="BX205" s="6"/>
      <c r="BY205" s="6"/>
      <c r="BZ205" s="6"/>
    </row>
    <row r="206" spans="1:82" ht="15.75" customHeight="1">
      <c r="A206" s="146" t="s">
        <v>10</v>
      </c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6"/>
      <c r="AV206" s="146"/>
      <c r="AW206" s="146"/>
      <c r="AX206" s="146"/>
      <c r="AY206" s="146"/>
      <c r="AZ206" s="146"/>
      <c r="BA206" s="146"/>
      <c r="BB206" s="146"/>
      <c r="BC206" s="146"/>
      <c r="BD206" s="146"/>
      <c r="BE206" s="146"/>
      <c r="BF206" s="146"/>
      <c r="BG206" s="146"/>
      <c r="BH206" s="146"/>
      <c r="BI206" s="146"/>
      <c r="BJ206" s="146"/>
      <c r="BK206" s="146"/>
      <c r="BL206" s="146"/>
      <c r="BM206" s="146"/>
      <c r="BN206" s="146"/>
      <c r="BO206" s="146"/>
      <c r="BP206" s="146"/>
      <c r="BQ206" s="146"/>
      <c r="BR206" s="146"/>
      <c r="BS206" s="146"/>
      <c r="BT206" s="146"/>
      <c r="BU206" s="266"/>
      <c r="BV206" s="266"/>
      <c r="BW206" s="266"/>
      <c r="BX206" s="266"/>
      <c r="BY206" s="266"/>
      <c r="BZ206" s="266"/>
      <c r="CA206"/>
      <c r="CB206"/>
      <c r="CC206"/>
      <c r="CD206"/>
    </row>
    <row r="207" spans="1:82" ht="10.5" customHeight="1">
      <c r="A207" s="147" t="s">
        <v>1</v>
      </c>
      <c r="B207" s="148"/>
      <c r="C207" s="147" t="s">
        <v>2</v>
      </c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/>
      <c r="AH207" s="151"/>
      <c r="AI207" s="151"/>
      <c r="AJ207" s="151"/>
      <c r="AK207" s="151"/>
      <c r="AL207" s="151"/>
      <c r="AM207" s="151"/>
      <c r="AN207" s="151"/>
      <c r="AO207" s="148"/>
      <c r="AP207" s="147" t="s">
        <v>3</v>
      </c>
      <c r="AQ207" s="151"/>
      <c r="AR207" s="151"/>
      <c r="AS207" s="148"/>
      <c r="AT207" s="153" t="s">
        <v>12</v>
      </c>
      <c r="AU207" s="154"/>
      <c r="AV207" s="154"/>
      <c r="AW207" s="154"/>
      <c r="AX207" s="154"/>
      <c r="AY207" s="154"/>
      <c r="AZ207" s="154"/>
      <c r="BA207" s="154"/>
      <c r="BB207" s="154"/>
      <c r="BC207" s="154"/>
      <c r="BD207" s="154"/>
      <c r="BE207" s="154"/>
      <c r="BF207" s="155"/>
      <c r="BG207" s="147" t="s">
        <v>32</v>
      </c>
      <c r="BH207" s="151"/>
      <c r="BI207" s="151"/>
      <c r="BJ207" s="151"/>
      <c r="BK207" s="151"/>
      <c r="BL207" s="151"/>
      <c r="BM207" s="151"/>
      <c r="BN207" s="151"/>
      <c r="BO207" s="151"/>
      <c r="BP207" s="151"/>
      <c r="BQ207" s="151"/>
      <c r="BR207" s="151"/>
      <c r="BS207" s="151"/>
      <c r="BT207" s="151"/>
      <c r="BU207" s="193" t="s">
        <v>21</v>
      </c>
      <c r="BV207" s="193"/>
      <c r="BW207" s="193"/>
      <c r="BX207" s="193"/>
      <c r="BY207" s="193"/>
      <c r="BZ207" s="193"/>
      <c r="CA207" s="211"/>
      <c r="CB207" s="211"/>
      <c r="CC207" s="211"/>
      <c r="CD207" s="211"/>
    </row>
    <row r="208" spans="1:82" ht="15.75" customHeight="1">
      <c r="A208" s="149"/>
      <c r="B208" s="150"/>
      <c r="C208" s="149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2"/>
      <c r="AK208" s="152"/>
      <c r="AL208" s="152"/>
      <c r="AM208" s="152"/>
      <c r="AN208" s="152"/>
      <c r="AO208" s="150"/>
      <c r="AP208" s="149"/>
      <c r="AQ208" s="152"/>
      <c r="AR208" s="152"/>
      <c r="AS208" s="150"/>
      <c r="AT208" s="156"/>
      <c r="AU208" s="157"/>
      <c r="AV208" s="157"/>
      <c r="AW208" s="157"/>
      <c r="AX208" s="157"/>
      <c r="AY208" s="157"/>
      <c r="AZ208" s="157"/>
      <c r="BA208" s="157"/>
      <c r="BB208" s="157"/>
      <c r="BC208" s="157"/>
      <c r="BD208" s="157"/>
      <c r="BE208" s="157"/>
      <c r="BF208" s="158"/>
      <c r="BG208" s="149"/>
      <c r="BH208" s="152"/>
      <c r="BI208" s="152"/>
      <c r="BJ208" s="152"/>
      <c r="BK208" s="152"/>
      <c r="BL208" s="152"/>
      <c r="BM208" s="152"/>
      <c r="BN208" s="152"/>
      <c r="BO208" s="152"/>
      <c r="BP208" s="152"/>
      <c r="BQ208" s="152"/>
      <c r="BR208" s="152"/>
      <c r="BS208" s="152"/>
      <c r="BT208" s="152"/>
      <c r="BU208" s="193"/>
      <c r="BV208" s="193"/>
      <c r="BW208" s="193"/>
      <c r="BX208" s="193"/>
      <c r="BY208" s="193"/>
      <c r="BZ208" s="193"/>
      <c r="CA208" s="212"/>
      <c r="CB208" s="212"/>
      <c r="CC208" s="212"/>
      <c r="CD208" s="212"/>
    </row>
    <row r="209" spans="1:82" ht="12" customHeight="1">
      <c r="A209" s="95">
        <v>1</v>
      </c>
      <c r="B209" s="96"/>
      <c r="C209" s="95">
        <v>2</v>
      </c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96"/>
      <c r="AP209" s="95">
        <v>3</v>
      </c>
      <c r="AQ209" s="125"/>
      <c r="AR209" s="125"/>
      <c r="AS209" s="96"/>
      <c r="AT209" s="95">
        <v>4</v>
      </c>
      <c r="AU209" s="125"/>
      <c r="AV209" s="125"/>
      <c r="AW209" s="125"/>
      <c r="AX209" s="125"/>
      <c r="AY209" s="125"/>
      <c r="AZ209" s="125"/>
      <c r="BA209" s="125"/>
      <c r="BB209" s="125"/>
      <c r="BC209" s="125"/>
      <c r="BD209" s="125"/>
      <c r="BE209" s="125"/>
      <c r="BF209" s="96"/>
      <c r="BG209" s="95">
        <v>5</v>
      </c>
      <c r="BH209" s="125"/>
      <c r="BI209" s="125"/>
      <c r="BJ209" s="125"/>
      <c r="BK209" s="125"/>
      <c r="BL209" s="125"/>
      <c r="BM209" s="125"/>
      <c r="BN209" s="125"/>
      <c r="BO209" s="125"/>
      <c r="BP209" s="125"/>
      <c r="BQ209" s="125"/>
      <c r="BR209" s="125"/>
      <c r="BS209" s="125"/>
      <c r="BT209" s="125"/>
      <c r="BU209" s="205"/>
      <c r="BV209" s="205"/>
      <c r="BW209" s="205"/>
      <c r="BX209" s="205"/>
      <c r="BY209" s="205"/>
      <c r="BZ209" s="205"/>
      <c r="CA209" s="2"/>
      <c r="CB209" s="2"/>
      <c r="CC209" s="2"/>
      <c r="CD209" s="2"/>
    </row>
    <row r="210" spans="1:82" ht="15" customHeight="1">
      <c r="A210" s="128">
        <v>1</v>
      </c>
      <c r="B210" s="130"/>
      <c r="C210" s="139" t="s">
        <v>98</v>
      </c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140"/>
      <c r="AC210" s="140"/>
      <c r="AD210" s="140"/>
      <c r="AE210" s="140"/>
      <c r="AF210" s="140"/>
      <c r="AG210" s="140"/>
      <c r="AH210" s="140"/>
      <c r="AI210" s="140"/>
      <c r="AJ210" s="140"/>
      <c r="AK210" s="140"/>
      <c r="AL210" s="140"/>
      <c r="AM210" s="140"/>
      <c r="AN210" s="140"/>
      <c r="AO210" s="141"/>
      <c r="AP210" s="185">
        <v>212</v>
      </c>
      <c r="AQ210" s="186"/>
      <c r="AR210" s="186"/>
      <c r="AS210" s="187"/>
      <c r="AT210" s="128">
        <v>8</v>
      </c>
      <c r="AU210" s="129"/>
      <c r="AV210" s="129"/>
      <c r="AW210" s="129"/>
      <c r="AX210" s="129"/>
      <c r="AY210" s="129"/>
      <c r="AZ210" s="129"/>
      <c r="BA210" s="129"/>
      <c r="BB210" s="129"/>
      <c r="BC210" s="129"/>
      <c r="BD210" s="129"/>
      <c r="BE210" s="129"/>
      <c r="BF210" s="130"/>
      <c r="BG210" s="128">
        <v>1200</v>
      </c>
      <c r="BH210" s="129"/>
      <c r="BI210" s="129"/>
      <c r="BJ210" s="129"/>
      <c r="BK210" s="129"/>
      <c r="BL210" s="129"/>
      <c r="BM210" s="129"/>
      <c r="BN210" s="129"/>
      <c r="BO210" s="129"/>
      <c r="BP210" s="129"/>
      <c r="BQ210" s="129"/>
      <c r="BR210" s="129"/>
      <c r="BS210" s="129"/>
      <c r="BT210" s="129"/>
      <c r="BU210" s="288">
        <f>AT210*BG210</f>
        <v>9600</v>
      </c>
      <c r="BV210" s="288"/>
      <c r="BW210" s="288"/>
      <c r="BX210" s="288"/>
      <c r="BY210" s="288"/>
      <c r="BZ210" s="288"/>
      <c r="CA210" s="7"/>
      <c r="CB210" s="7"/>
      <c r="CC210" s="7"/>
      <c r="CD210" s="7"/>
    </row>
    <row r="211" spans="1:82" ht="14.25" customHeight="1">
      <c r="A211" s="95"/>
      <c r="B211" s="96"/>
      <c r="C211" s="100" t="s">
        <v>11</v>
      </c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2"/>
      <c r="AP211" s="100">
        <v>212</v>
      </c>
      <c r="AQ211" s="101"/>
      <c r="AR211" s="101"/>
      <c r="AS211" s="102"/>
      <c r="AT211" s="95"/>
      <c r="AU211" s="125"/>
      <c r="AV211" s="125"/>
      <c r="AW211" s="125"/>
      <c r="AX211" s="125"/>
      <c r="AY211" s="125"/>
      <c r="AZ211" s="125"/>
      <c r="BA211" s="125"/>
      <c r="BB211" s="125"/>
      <c r="BC211" s="125"/>
      <c r="BD211" s="125"/>
      <c r="BE211" s="125"/>
      <c r="BF211" s="96"/>
      <c r="BG211" s="95"/>
      <c r="BH211" s="125"/>
      <c r="BI211" s="125"/>
      <c r="BJ211" s="125"/>
      <c r="BK211" s="125"/>
      <c r="BL211" s="125"/>
      <c r="BM211" s="125"/>
      <c r="BN211" s="125"/>
      <c r="BO211" s="125"/>
      <c r="BP211" s="125"/>
      <c r="BQ211" s="125"/>
      <c r="BR211" s="125"/>
      <c r="BS211" s="125"/>
      <c r="BT211" s="125"/>
      <c r="BU211" s="213">
        <f>BU210</f>
        <v>9600</v>
      </c>
      <c r="BV211" s="213"/>
      <c r="BW211" s="213"/>
      <c r="BX211" s="213"/>
      <c r="BY211" s="213"/>
      <c r="BZ211" s="213"/>
      <c r="CA211" s="2"/>
      <c r="CB211" s="2"/>
      <c r="CC211" s="2"/>
      <c r="CD211" s="2"/>
    </row>
    <row r="212" spans="1:82" ht="14.25" customHeight="1">
      <c r="A212" s="100" t="s">
        <v>13</v>
      </c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101"/>
      <c r="BH212" s="101"/>
      <c r="BI212" s="101"/>
      <c r="BJ212" s="101"/>
      <c r="BK212" s="101"/>
      <c r="BL212" s="101"/>
      <c r="BM212" s="101"/>
      <c r="BN212" s="101"/>
      <c r="BO212" s="101"/>
      <c r="BP212" s="101"/>
      <c r="BQ212" s="101"/>
      <c r="BR212" s="101"/>
      <c r="BS212" s="101"/>
      <c r="BT212" s="101"/>
      <c r="BU212" s="213">
        <f>BU211</f>
        <v>9600</v>
      </c>
      <c r="BV212" s="213"/>
      <c r="BW212" s="213"/>
      <c r="BX212" s="213"/>
      <c r="BY212" s="213"/>
      <c r="BZ212" s="213"/>
      <c r="CA212" s="2"/>
      <c r="CB212" s="2"/>
      <c r="CC212" s="2"/>
      <c r="CD212" s="2"/>
    </row>
    <row r="213" spans="1:82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5"/>
      <c r="BV213" s="5"/>
      <c r="BW213" s="5"/>
      <c r="BX213" s="5"/>
      <c r="BY213" s="5"/>
      <c r="BZ213" s="5"/>
      <c r="CA213" s="2"/>
      <c r="CB213" s="2"/>
      <c r="CC213" s="2"/>
      <c r="CD213" s="2"/>
    </row>
    <row r="214" spans="1:79" ht="15.75">
      <c r="A214" s="115" t="s">
        <v>149</v>
      </c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  <c r="AR214" s="115"/>
      <c r="AS214" s="115"/>
      <c r="AT214" s="115"/>
      <c r="AU214" s="115"/>
      <c r="AV214" s="115"/>
      <c r="AW214" s="115"/>
      <c r="AX214" s="115"/>
      <c r="AY214" s="115"/>
      <c r="AZ214" s="115"/>
      <c r="BA214" s="115"/>
      <c r="BB214" s="115"/>
      <c r="BC214" s="115"/>
      <c r="BD214" s="115"/>
      <c r="BE214" s="115"/>
      <c r="BF214" s="115"/>
      <c r="BG214" s="115"/>
      <c r="BH214" s="115"/>
      <c r="BI214" s="115"/>
      <c r="BJ214" s="115"/>
      <c r="BK214" s="115"/>
      <c r="BL214" s="115"/>
      <c r="BM214" s="115"/>
      <c r="BN214" s="115"/>
      <c r="BO214" s="115"/>
      <c r="BP214" s="115"/>
      <c r="BQ214" s="115"/>
      <c r="BR214" s="115"/>
      <c r="BS214" s="115"/>
      <c r="BT214" s="115"/>
      <c r="BU214" s="115"/>
      <c r="BV214" s="115"/>
      <c r="BW214" s="115"/>
      <c r="BX214" s="115"/>
      <c r="BY214" s="115"/>
      <c r="BZ214" s="115"/>
      <c r="CA214" s="115"/>
    </row>
    <row r="215" spans="1:79" s="14" customFormat="1" ht="16.5" customHeight="1">
      <c r="A215" s="183" t="s">
        <v>141</v>
      </c>
      <c r="B215" s="183"/>
      <c r="C215" s="183"/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  <c r="AA215" s="183"/>
      <c r="AB215" s="183"/>
      <c r="AC215" s="183"/>
      <c r="AD215" s="183"/>
      <c r="AE215" s="183"/>
      <c r="AF215" s="183"/>
      <c r="AG215" s="183"/>
      <c r="AH215" s="183"/>
      <c r="AI215" s="183"/>
      <c r="AJ215" s="183"/>
      <c r="AK215" s="183"/>
      <c r="AL215" s="183"/>
      <c r="AM215" s="183"/>
      <c r="AN215" s="183"/>
      <c r="AO215" s="183"/>
      <c r="AP215" s="183"/>
      <c r="AQ215" s="183"/>
      <c r="AR215" s="183"/>
      <c r="AS215" s="183"/>
      <c r="AT215" s="183"/>
      <c r="AU215" s="183"/>
      <c r="AV215" s="183"/>
      <c r="AW215" s="183"/>
      <c r="AX215" s="183"/>
      <c r="AY215" s="183"/>
      <c r="AZ215" s="183"/>
      <c r="BA215" s="183"/>
      <c r="BB215" s="183"/>
      <c r="BC215" s="183"/>
      <c r="BD215" s="183"/>
      <c r="BE215" s="183"/>
      <c r="BF215" s="183"/>
      <c r="BG215" s="183"/>
      <c r="BH215" s="183"/>
      <c r="BI215" s="183"/>
      <c r="BJ215" s="183"/>
      <c r="BK215" s="183"/>
      <c r="BL215" s="183"/>
      <c r="BM215" s="183"/>
      <c r="BN215" s="183"/>
      <c r="BO215" s="183"/>
      <c r="BP215" s="183"/>
      <c r="BQ215" s="183"/>
      <c r="BR215" s="183"/>
      <c r="BS215" s="183"/>
      <c r="BT215" s="183"/>
      <c r="BU215" s="183"/>
      <c r="BV215" s="183"/>
      <c r="BW215" s="183"/>
      <c r="BX215" s="183"/>
      <c r="BY215" s="183"/>
      <c r="BZ215" s="183"/>
      <c r="CA215" s="183"/>
    </row>
    <row r="216" spans="1:79" s="14" customFormat="1" ht="12.75" customHeight="1">
      <c r="A216" s="72" t="s">
        <v>1</v>
      </c>
      <c r="B216" s="73"/>
      <c r="C216" s="15"/>
      <c r="D216" s="72" t="s">
        <v>2</v>
      </c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3"/>
      <c r="AL216" s="72" t="s">
        <v>142</v>
      </c>
      <c r="AM216" s="76"/>
      <c r="AN216" s="76"/>
      <c r="AO216" s="73"/>
      <c r="AP216" s="72" t="s">
        <v>18</v>
      </c>
      <c r="AQ216" s="76"/>
      <c r="AR216" s="76"/>
      <c r="AS216" s="76"/>
      <c r="AT216" s="76"/>
      <c r="AU216" s="73"/>
      <c r="AV216" s="78" t="s">
        <v>35</v>
      </c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80"/>
      <c r="BH216" s="72" t="s">
        <v>58</v>
      </c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3"/>
      <c r="BV216" s="72" t="s">
        <v>143</v>
      </c>
      <c r="BW216" s="76"/>
      <c r="BX216" s="76"/>
      <c r="BY216" s="76"/>
      <c r="BZ216" s="76"/>
      <c r="CA216" s="73"/>
    </row>
    <row r="217" spans="1:79" s="14" customFormat="1" ht="12.75">
      <c r="A217" s="74"/>
      <c r="B217" s="75"/>
      <c r="C217" s="15"/>
      <c r="D217" s="74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5"/>
      <c r="AL217" s="74"/>
      <c r="AM217" s="77"/>
      <c r="AN217" s="77"/>
      <c r="AO217" s="75"/>
      <c r="AP217" s="74"/>
      <c r="AQ217" s="77"/>
      <c r="AR217" s="77"/>
      <c r="AS217" s="77"/>
      <c r="AT217" s="77"/>
      <c r="AU217" s="75"/>
      <c r="AV217" s="81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3"/>
      <c r="BH217" s="74"/>
      <c r="BI217" s="77"/>
      <c r="BJ217" s="77"/>
      <c r="BK217" s="77"/>
      <c r="BL217" s="77"/>
      <c r="BM217" s="77"/>
      <c r="BN217" s="77"/>
      <c r="BO217" s="77"/>
      <c r="BP217" s="77"/>
      <c r="BQ217" s="77"/>
      <c r="BR217" s="77"/>
      <c r="BS217" s="77"/>
      <c r="BT217" s="77"/>
      <c r="BU217" s="75"/>
      <c r="BV217" s="74"/>
      <c r="BW217" s="77"/>
      <c r="BX217" s="77"/>
      <c r="BY217" s="77"/>
      <c r="BZ217" s="77"/>
      <c r="CA217" s="75"/>
    </row>
    <row r="218" spans="1:79" s="14" customFormat="1" ht="12" customHeight="1">
      <c r="A218" s="68">
        <v>1</v>
      </c>
      <c r="B218" s="70"/>
      <c r="C218" s="16"/>
      <c r="D218" s="68">
        <v>2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70"/>
      <c r="AL218" s="68">
        <v>3</v>
      </c>
      <c r="AM218" s="69"/>
      <c r="AN218" s="69"/>
      <c r="AO218" s="70"/>
      <c r="AP218" s="68">
        <v>4</v>
      </c>
      <c r="AQ218" s="69"/>
      <c r="AR218" s="69"/>
      <c r="AS218" s="69"/>
      <c r="AT218" s="69"/>
      <c r="AU218" s="70"/>
      <c r="AV218" s="68">
        <v>5</v>
      </c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70"/>
      <c r="BH218" s="68">
        <v>6</v>
      </c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70"/>
      <c r="BV218" s="68" t="s">
        <v>30</v>
      </c>
      <c r="BW218" s="69"/>
      <c r="BX218" s="69"/>
      <c r="BY218" s="69"/>
      <c r="BZ218" s="69"/>
      <c r="CA218" s="70"/>
    </row>
    <row r="219" spans="1:79" s="14" customFormat="1" ht="15.75" customHeight="1" hidden="1">
      <c r="A219" s="54">
        <v>1</v>
      </c>
      <c r="B219" s="55"/>
      <c r="C219" s="17"/>
      <c r="D219" s="56" t="s">
        <v>144</v>
      </c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8"/>
      <c r="AL219" s="54">
        <v>226</v>
      </c>
      <c r="AM219" s="59"/>
      <c r="AN219" s="59"/>
      <c r="AO219" s="55"/>
      <c r="AP219" s="54" t="s">
        <v>43</v>
      </c>
      <c r="AQ219" s="59"/>
      <c r="AR219" s="59"/>
      <c r="AS219" s="59"/>
      <c r="AT219" s="59"/>
      <c r="AU219" s="55"/>
      <c r="AV219" s="54">
        <v>1</v>
      </c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5"/>
      <c r="BH219" s="60">
        <v>0</v>
      </c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2"/>
      <c r="BV219" s="39">
        <f>AV219*BH219</f>
        <v>0</v>
      </c>
      <c r="BW219" s="40"/>
      <c r="BX219" s="40"/>
      <c r="BY219" s="40"/>
      <c r="BZ219" s="40"/>
      <c r="CA219" s="41"/>
    </row>
    <row r="220" spans="1:79" s="14" customFormat="1" ht="15.75" customHeight="1">
      <c r="A220" s="63">
        <v>1</v>
      </c>
      <c r="B220" s="64"/>
      <c r="C220" s="17"/>
      <c r="D220" s="180" t="s">
        <v>174</v>
      </c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  <c r="R220" s="181"/>
      <c r="S220" s="181"/>
      <c r="T220" s="181"/>
      <c r="U220" s="181"/>
      <c r="V220" s="181"/>
      <c r="W220" s="181"/>
      <c r="X220" s="181"/>
      <c r="Y220" s="181"/>
      <c r="Z220" s="181"/>
      <c r="AA220" s="181"/>
      <c r="AB220" s="181"/>
      <c r="AC220" s="181"/>
      <c r="AD220" s="181"/>
      <c r="AE220" s="181"/>
      <c r="AF220" s="181"/>
      <c r="AG220" s="181"/>
      <c r="AH220" s="181"/>
      <c r="AI220" s="181"/>
      <c r="AJ220" s="181"/>
      <c r="AK220" s="181"/>
      <c r="AL220" s="181"/>
      <c r="AM220" s="181"/>
      <c r="AN220" s="181"/>
      <c r="AO220" s="181"/>
      <c r="AP220" s="181"/>
      <c r="AQ220" s="181"/>
      <c r="AR220" s="181"/>
      <c r="AS220" s="181"/>
      <c r="AT220" s="181"/>
      <c r="AU220" s="181"/>
      <c r="AV220" s="181"/>
      <c r="AW220" s="181"/>
      <c r="AX220" s="181"/>
      <c r="AY220" s="181"/>
      <c r="AZ220" s="181"/>
      <c r="BA220" s="181"/>
      <c r="BB220" s="181"/>
      <c r="BC220" s="181"/>
      <c r="BD220" s="181"/>
      <c r="BE220" s="181"/>
      <c r="BF220" s="181"/>
      <c r="BG220" s="181"/>
      <c r="BH220" s="181"/>
      <c r="BI220" s="181"/>
      <c r="BJ220" s="181"/>
      <c r="BK220" s="181"/>
      <c r="BL220" s="181"/>
      <c r="BM220" s="181"/>
      <c r="BN220" s="181"/>
      <c r="BO220" s="181"/>
      <c r="BP220" s="181"/>
      <c r="BQ220" s="181"/>
      <c r="BR220" s="181"/>
      <c r="BS220" s="181"/>
      <c r="BT220" s="181"/>
      <c r="BU220" s="181"/>
      <c r="BV220" s="181"/>
      <c r="BW220" s="181"/>
      <c r="BX220" s="181"/>
      <c r="BY220" s="181"/>
      <c r="BZ220" s="181"/>
      <c r="CA220" s="182"/>
    </row>
    <row r="221" spans="1:79" s="14" customFormat="1" ht="0.75" customHeight="1" hidden="1">
      <c r="A221" s="42"/>
      <c r="B221" s="42"/>
      <c r="C221" s="18"/>
      <c r="D221" s="43" t="s">
        <v>145</v>
      </c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>
        <v>226</v>
      </c>
      <c r="AM221" s="43"/>
      <c r="AN221" s="43"/>
      <c r="AO221" s="43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4">
        <f>SUM(BV219:CA219)</f>
        <v>0</v>
      </c>
      <c r="BW221" s="44"/>
      <c r="BX221" s="44"/>
      <c r="BY221" s="44"/>
      <c r="BZ221" s="44"/>
      <c r="CA221" s="44"/>
    </row>
    <row r="222" spans="1:79" s="14" customFormat="1" ht="15.75" customHeight="1">
      <c r="A222" s="54">
        <v>1</v>
      </c>
      <c r="B222" s="55"/>
      <c r="C222" s="17"/>
      <c r="D222" s="56" t="s">
        <v>150</v>
      </c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8"/>
      <c r="AL222" s="54">
        <v>226</v>
      </c>
      <c r="AM222" s="59"/>
      <c r="AN222" s="59"/>
      <c r="AO222" s="55"/>
      <c r="AP222" s="54" t="s">
        <v>41</v>
      </c>
      <c r="AQ222" s="59"/>
      <c r="AR222" s="59"/>
      <c r="AS222" s="59"/>
      <c r="AT222" s="59"/>
      <c r="AU222" s="55"/>
      <c r="AV222" s="54">
        <v>1</v>
      </c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5"/>
      <c r="BH222" s="60">
        <v>17000</v>
      </c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2"/>
      <c r="BV222" s="39">
        <f>AV222*BH222</f>
        <v>17000</v>
      </c>
      <c r="BW222" s="40"/>
      <c r="BX222" s="40"/>
      <c r="BY222" s="40"/>
      <c r="BZ222" s="40"/>
      <c r="CA222" s="41"/>
    </row>
    <row r="223" spans="1:79" s="14" customFormat="1" ht="12.75" customHeight="1">
      <c r="A223" s="42"/>
      <c r="B223" s="42"/>
      <c r="C223" s="18"/>
      <c r="D223" s="43" t="s">
        <v>166</v>
      </c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>
        <v>226</v>
      </c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4">
        <f>BV222</f>
        <v>17000</v>
      </c>
      <c r="BW223" s="44"/>
      <c r="BX223" s="44"/>
      <c r="BY223" s="44"/>
      <c r="BZ223" s="44"/>
      <c r="CA223" s="44"/>
    </row>
    <row r="224" spans="1:79" s="14" customFormat="1" ht="16.5" customHeight="1">
      <c r="A224" s="37"/>
      <c r="B224" s="37"/>
      <c r="C224" s="20"/>
      <c r="D224" s="38" t="s">
        <v>100</v>
      </c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>
        <v>226</v>
      </c>
      <c r="AM224" s="38"/>
      <c r="AN224" s="38"/>
      <c r="AO224" s="38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5">
        <f>BV221+BV223</f>
        <v>17000</v>
      </c>
      <c r="BW224" s="35"/>
      <c r="BX224" s="35"/>
      <c r="BY224" s="35"/>
      <c r="BZ224" s="35"/>
      <c r="CA224" s="35"/>
    </row>
    <row r="225" ht="24" customHeight="1"/>
    <row r="226" spans="1:78" ht="15.75" customHeight="1">
      <c r="A226" s="115" t="s">
        <v>60</v>
      </c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115"/>
      <c r="AZ226" s="115"/>
      <c r="BA226" s="115"/>
      <c r="BB226" s="115"/>
      <c r="BC226" s="115"/>
      <c r="BD226" s="115"/>
      <c r="BE226" s="115"/>
      <c r="BF226" s="115"/>
      <c r="BG226" s="115"/>
      <c r="BH226" s="115"/>
      <c r="BI226" s="115"/>
      <c r="BJ226" s="115"/>
      <c r="BK226" s="115"/>
      <c r="BL226" s="115"/>
      <c r="BM226" s="115"/>
      <c r="BN226" s="115"/>
      <c r="BO226" s="115"/>
      <c r="BP226" s="115"/>
      <c r="BQ226" s="115"/>
      <c r="BR226" s="115"/>
      <c r="BS226" s="115"/>
      <c r="BT226" s="115"/>
      <c r="BU226" s="115"/>
      <c r="BV226" s="115"/>
      <c r="BW226" s="115"/>
      <c r="BX226" s="115"/>
      <c r="BY226" s="115"/>
      <c r="BZ226" s="115"/>
    </row>
    <row r="227" spans="1:78" ht="12.75" customHeight="1">
      <c r="A227" s="146" t="s">
        <v>0</v>
      </c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  <c r="AW227" s="146"/>
      <c r="AX227" s="146"/>
      <c r="AY227" s="146"/>
      <c r="AZ227" s="146"/>
      <c r="BA227" s="146"/>
      <c r="BB227" s="146"/>
      <c r="BC227" s="146"/>
      <c r="BD227" s="146"/>
      <c r="BE227" s="146"/>
      <c r="BF227" s="146"/>
      <c r="BG227" s="146"/>
      <c r="BH227" s="146"/>
      <c r="BI227" s="146"/>
      <c r="BJ227" s="146"/>
      <c r="BK227" s="146"/>
      <c r="BL227" s="146"/>
      <c r="BM227" s="146"/>
      <c r="BN227" s="146"/>
      <c r="BO227" s="146"/>
      <c r="BP227" s="146"/>
      <c r="BQ227" s="146"/>
      <c r="BR227" s="146"/>
      <c r="BS227" s="146"/>
      <c r="BT227" s="146"/>
      <c r="BU227" s="146"/>
      <c r="BV227" s="146"/>
      <c r="BW227" s="146"/>
      <c r="BX227" s="146"/>
      <c r="BY227" s="146"/>
      <c r="BZ227" s="146"/>
    </row>
    <row r="228" spans="1:78" ht="12.75" customHeight="1">
      <c r="A228" s="147" t="s">
        <v>1</v>
      </c>
      <c r="B228" s="148"/>
      <c r="C228" s="147" t="s">
        <v>2</v>
      </c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/>
      <c r="AH228" s="151"/>
      <c r="AI228" s="151"/>
      <c r="AJ228" s="151"/>
      <c r="AK228" s="151"/>
      <c r="AL228" s="151"/>
      <c r="AM228" s="151"/>
      <c r="AN228" s="151"/>
      <c r="AO228" s="148"/>
      <c r="AP228" s="147" t="s">
        <v>3</v>
      </c>
      <c r="AQ228" s="151"/>
      <c r="AR228" s="151"/>
      <c r="AS228" s="148"/>
      <c r="AT228" s="153" t="s">
        <v>4</v>
      </c>
      <c r="AU228" s="154"/>
      <c r="AV228" s="154"/>
      <c r="AW228" s="154"/>
      <c r="AX228" s="154"/>
      <c r="AY228" s="154"/>
      <c r="AZ228" s="154"/>
      <c r="BA228" s="154"/>
      <c r="BB228" s="154"/>
      <c r="BC228" s="154"/>
      <c r="BD228" s="154"/>
      <c r="BE228" s="154"/>
      <c r="BF228" s="155"/>
      <c r="BG228" s="147" t="s">
        <v>5</v>
      </c>
      <c r="BH228" s="151"/>
      <c r="BI228" s="151"/>
      <c r="BJ228" s="151"/>
      <c r="BK228" s="151"/>
      <c r="BL228" s="151"/>
      <c r="BM228" s="151"/>
      <c r="BN228" s="151"/>
      <c r="BO228" s="151"/>
      <c r="BP228" s="151"/>
      <c r="BQ228" s="151"/>
      <c r="BR228" s="151"/>
      <c r="BS228" s="151"/>
      <c r="BT228" s="148"/>
      <c r="BU228" s="147" t="s">
        <v>21</v>
      </c>
      <c r="BV228" s="151"/>
      <c r="BW228" s="151"/>
      <c r="BX228" s="151"/>
      <c r="BY228" s="151"/>
      <c r="BZ228" s="148"/>
    </row>
    <row r="229" spans="1:78" ht="12.75" customHeight="1">
      <c r="A229" s="149"/>
      <c r="B229" s="150"/>
      <c r="C229" s="149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  <c r="AA229" s="152"/>
      <c r="AB229" s="152"/>
      <c r="AC229" s="152"/>
      <c r="AD229" s="152"/>
      <c r="AE229" s="152"/>
      <c r="AF229" s="152"/>
      <c r="AG229" s="152"/>
      <c r="AH229" s="152"/>
      <c r="AI229" s="152"/>
      <c r="AJ229" s="152"/>
      <c r="AK229" s="152"/>
      <c r="AL229" s="152"/>
      <c r="AM229" s="152"/>
      <c r="AN229" s="152"/>
      <c r="AO229" s="150"/>
      <c r="AP229" s="149"/>
      <c r="AQ229" s="152"/>
      <c r="AR229" s="152"/>
      <c r="AS229" s="150"/>
      <c r="AT229" s="156"/>
      <c r="AU229" s="157"/>
      <c r="AV229" s="157"/>
      <c r="AW229" s="157"/>
      <c r="AX229" s="157"/>
      <c r="AY229" s="157"/>
      <c r="AZ229" s="157"/>
      <c r="BA229" s="157"/>
      <c r="BB229" s="157"/>
      <c r="BC229" s="157"/>
      <c r="BD229" s="157"/>
      <c r="BE229" s="157"/>
      <c r="BF229" s="158"/>
      <c r="BG229" s="149"/>
      <c r="BH229" s="152"/>
      <c r="BI229" s="152"/>
      <c r="BJ229" s="152"/>
      <c r="BK229" s="152"/>
      <c r="BL229" s="152"/>
      <c r="BM229" s="152"/>
      <c r="BN229" s="152"/>
      <c r="BO229" s="152"/>
      <c r="BP229" s="152"/>
      <c r="BQ229" s="152"/>
      <c r="BR229" s="152"/>
      <c r="BS229" s="152"/>
      <c r="BT229" s="150"/>
      <c r="BU229" s="149"/>
      <c r="BV229" s="152"/>
      <c r="BW229" s="152"/>
      <c r="BX229" s="152"/>
      <c r="BY229" s="152"/>
      <c r="BZ229" s="150"/>
    </row>
    <row r="230" spans="1:78" ht="12.75" customHeight="1">
      <c r="A230" s="95">
        <v>1</v>
      </c>
      <c r="B230" s="96"/>
      <c r="C230" s="95">
        <v>2</v>
      </c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96"/>
      <c r="AP230" s="95">
        <v>3</v>
      </c>
      <c r="AQ230" s="125"/>
      <c r="AR230" s="125"/>
      <c r="AS230" s="96"/>
      <c r="AT230" s="95">
        <v>4</v>
      </c>
      <c r="AU230" s="125"/>
      <c r="AV230" s="125"/>
      <c r="AW230" s="125"/>
      <c r="AX230" s="125"/>
      <c r="AY230" s="125"/>
      <c r="AZ230" s="125"/>
      <c r="BA230" s="125"/>
      <c r="BB230" s="125"/>
      <c r="BC230" s="125"/>
      <c r="BD230" s="125"/>
      <c r="BE230" s="125"/>
      <c r="BF230" s="96"/>
      <c r="BG230" s="95">
        <v>5</v>
      </c>
      <c r="BH230" s="125"/>
      <c r="BI230" s="125"/>
      <c r="BJ230" s="125"/>
      <c r="BK230" s="125"/>
      <c r="BL230" s="125"/>
      <c r="BM230" s="125"/>
      <c r="BN230" s="125"/>
      <c r="BO230" s="125"/>
      <c r="BP230" s="125"/>
      <c r="BQ230" s="125"/>
      <c r="BR230" s="125"/>
      <c r="BS230" s="125"/>
      <c r="BT230" s="96"/>
      <c r="BU230" s="95" t="s">
        <v>7</v>
      </c>
      <c r="BV230" s="125"/>
      <c r="BW230" s="125"/>
      <c r="BX230" s="125"/>
      <c r="BY230" s="125"/>
      <c r="BZ230" s="96"/>
    </row>
    <row r="231" spans="1:78" ht="12.75" customHeight="1">
      <c r="A231" s="95">
        <v>1</v>
      </c>
      <c r="B231" s="96"/>
      <c r="C231" s="97" t="s">
        <v>8</v>
      </c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9"/>
      <c r="AP231" s="95">
        <v>21101</v>
      </c>
      <c r="AQ231" s="125"/>
      <c r="AR231" s="125"/>
      <c r="AS231" s="96"/>
      <c r="AT231" s="177">
        <v>2163.33</v>
      </c>
      <c r="AU231" s="178"/>
      <c r="AV231" s="178"/>
      <c r="AW231" s="178"/>
      <c r="AX231" s="178"/>
      <c r="AY231" s="178"/>
      <c r="AZ231" s="178"/>
      <c r="BA231" s="178"/>
      <c r="BB231" s="178"/>
      <c r="BC231" s="178"/>
      <c r="BD231" s="178"/>
      <c r="BE231" s="178"/>
      <c r="BF231" s="179"/>
      <c r="BG231" s="95">
        <v>12</v>
      </c>
      <c r="BH231" s="125"/>
      <c r="BI231" s="125"/>
      <c r="BJ231" s="125"/>
      <c r="BK231" s="125"/>
      <c r="BL231" s="125"/>
      <c r="BM231" s="125"/>
      <c r="BN231" s="125"/>
      <c r="BO231" s="125"/>
      <c r="BP231" s="125"/>
      <c r="BQ231" s="125"/>
      <c r="BR231" s="125"/>
      <c r="BS231" s="125"/>
      <c r="BT231" s="96"/>
      <c r="BU231" s="113">
        <f>AT231*BG231</f>
        <v>25959.96</v>
      </c>
      <c r="BV231" s="126"/>
      <c r="BW231" s="126"/>
      <c r="BX231" s="126"/>
      <c r="BY231" s="126"/>
      <c r="BZ231" s="114"/>
    </row>
    <row r="232" spans="1:78" ht="12.75" customHeight="1">
      <c r="A232" s="95"/>
      <c r="B232" s="96"/>
      <c r="C232" s="95" t="s">
        <v>9</v>
      </c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5"/>
      <c r="AW232" s="125"/>
      <c r="AX232" s="125"/>
      <c r="AY232" s="125"/>
      <c r="AZ232" s="125"/>
      <c r="BA232" s="125"/>
      <c r="BB232" s="125"/>
      <c r="BC232" s="125"/>
      <c r="BD232" s="125"/>
      <c r="BE232" s="125"/>
      <c r="BF232" s="125"/>
      <c r="BG232" s="125"/>
      <c r="BH232" s="125"/>
      <c r="BI232" s="125"/>
      <c r="BJ232" s="125"/>
      <c r="BK232" s="125"/>
      <c r="BL232" s="125"/>
      <c r="BM232" s="125"/>
      <c r="BN232" s="125"/>
      <c r="BO232" s="125"/>
      <c r="BP232" s="125"/>
      <c r="BQ232" s="125"/>
      <c r="BR232" s="125"/>
      <c r="BS232" s="125"/>
      <c r="BT232" s="96"/>
      <c r="BU232" s="131">
        <f>SUM(BU231:BZ231)</f>
        <v>25959.96</v>
      </c>
      <c r="BV232" s="132"/>
      <c r="BW232" s="132"/>
      <c r="BX232" s="132"/>
      <c r="BY232" s="132"/>
      <c r="BZ232" s="133"/>
    </row>
    <row r="233" spans="1:78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</row>
    <row r="234" spans="1:78" ht="12.75" customHeight="1">
      <c r="A234" s="146" t="s">
        <v>14</v>
      </c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146"/>
      <c r="AV234" s="146"/>
      <c r="AW234" s="146"/>
      <c r="AX234" s="146"/>
      <c r="AY234" s="146"/>
      <c r="AZ234" s="146"/>
      <c r="BA234" s="146"/>
      <c r="BB234" s="146"/>
      <c r="BC234" s="146"/>
      <c r="BD234" s="146"/>
      <c r="BE234" s="146"/>
      <c r="BF234" s="146"/>
      <c r="BG234" s="146"/>
      <c r="BH234" s="146"/>
      <c r="BI234" s="146"/>
      <c r="BJ234" s="146"/>
      <c r="BK234" s="146"/>
      <c r="BL234" s="146"/>
      <c r="BM234" s="146"/>
      <c r="BN234" s="146"/>
      <c r="BO234" s="146"/>
      <c r="BP234" s="146"/>
      <c r="BQ234" s="146"/>
      <c r="BR234" s="146"/>
      <c r="BS234" s="146"/>
      <c r="BT234" s="146"/>
      <c r="BU234" s="146"/>
      <c r="BV234" s="146"/>
      <c r="BW234" s="146"/>
      <c r="BX234" s="146"/>
      <c r="BY234" s="146"/>
      <c r="BZ234" s="146"/>
    </row>
    <row r="235" spans="1:78" ht="12.75" customHeight="1">
      <c r="A235" s="147" t="s">
        <v>1</v>
      </c>
      <c r="B235" s="148"/>
      <c r="C235" s="147" t="s">
        <v>2</v>
      </c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151"/>
      <c r="AI235" s="151"/>
      <c r="AJ235" s="151"/>
      <c r="AK235" s="151"/>
      <c r="AL235" s="151"/>
      <c r="AM235" s="151"/>
      <c r="AN235" s="151"/>
      <c r="AO235" s="148"/>
      <c r="AP235" s="147" t="s">
        <v>3</v>
      </c>
      <c r="AQ235" s="151"/>
      <c r="AR235" s="151"/>
      <c r="AS235" s="148"/>
      <c r="AT235" s="153" t="s">
        <v>4</v>
      </c>
      <c r="AU235" s="154"/>
      <c r="AV235" s="154"/>
      <c r="AW235" s="154"/>
      <c r="AX235" s="154"/>
      <c r="AY235" s="154"/>
      <c r="AZ235" s="154"/>
      <c r="BA235" s="154"/>
      <c r="BB235" s="154"/>
      <c r="BC235" s="154"/>
      <c r="BD235" s="154"/>
      <c r="BE235" s="154"/>
      <c r="BF235" s="155"/>
      <c r="BG235" s="147" t="s">
        <v>33</v>
      </c>
      <c r="BH235" s="151"/>
      <c r="BI235" s="151"/>
      <c r="BJ235" s="151"/>
      <c r="BK235" s="151"/>
      <c r="BL235" s="151"/>
      <c r="BM235" s="151"/>
      <c r="BN235" s="151"/>
      <c r="BO235" s="151"/>
      <c r="BP235" s="151"/>
      <c r="BQ235" s="151"/>
      <c r="BR235" s="151"/>
      <c r="BS235" s="151"/>
      <c r="BT235" s="148"/>
      <c r="BU235" s="147" t="s">
        <v>6</v>
      </c>
      <c r="BV235" s="151"/>
      <c r="BW235" s="151"/>
      <c r="BX235" s="151"/>
      <c r="BY235" s="151"/>
      <c r="BZ235" s="148"/>
    </row>
    <row r="236" spans="1:78" ht="12.75" customHeight="1">
      <c r="A236" s="149"/>
      <c r="B236" s="150"/>
      <c r="C236" s="149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152"/>
      <c r="AA236" s="152"/>
      <c r="AB236" s="152"/>
      <c r="AC236" s="152"/>
      <c r="AD236" s="152"/>
      <c r="AE236" s="152"/>
      <c r="AF236" s="152"/>
      <c r="AG236" s="152"/>
      <c r="AH236" s="152"/>
      <c r="AI236" s="152"/>
      <c r="AJ236" s="152"/>
      <c r="AK236" s="152"/>
      <c r="AL236" s="152"/>
      <c r="AM236" s="152"/>
      <c r="AN236" s="152"/>
      <c r="AO236" s="150"/>
      <c r="AP236" s="149"/>
      <c r="AQ236" s="152"/>
      <c r="AR236" s="152"/>
      <c r="AS236" s="150"/>
      <c r="AT236" s="156"/>
      <c r="AU236" s="157"/>
      <c r="AV236" s="157"/>
      <c r="AW236" s="157"/>
      <c r="AX236" s="157"/>
      <c r="AY236" s="157"/>
      <c r="AZ236" s="157"/>
      <c r="BA236" s="157"/>
      <c r="BB236" s="157"/>
      <c r="BC236" s="157"/>
      <c r="BD236" s="157"/>
      <c r="BE236" s="157"/>
      <c r="BF236" s="158"/>
      <c r="BG236" s="149"/>
      <c r="BH236" s="152"/>
      <c r="BI236" s="152"/>
      <c r="BJ236" s="152"/>
      <c r="BK236" s="152"/>
      <c r="BL236" s="152"/>
      <c r="BM236" s="152"/>
      <c r="BN236" s="152"/>
      <c r="BO236" s="152"/>
      <c r="BP236" s="152"/>
      <c r="BQ236" s="152"/>
      <c r="BR236" s="152"/>
      <c r="BS236" s="152"/>
      <c r="BT236" s="150"/>
      <c r="BU236" s="149"/>
      <c r="BV236" s="152"/>
      <c r="BW236" s="152"/>
      <c r="BX236" s="152"/>
      <c r="BY236" s="152"/>
      <c r="BZ236" s="150"/>
    </row>
    <row r="237" spans="1:78" ht="12.75" customHeight="1">
      <c r="A237" s="95">
        <v>1</v>
      </c>
      <c r="B237" s="96"/>
      <c r="C237" s="95">
        <v>2</v>
      </c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96"/>
      <c r="AP237" s="95">
        <v>3</v>
      </c>
      <c r="AQ237" s="125"/>
      <c r="AR237" s="125"/>
      <c r="AS237" s="96"/>
      <c r="AT237" s="95">
        <v>4</v>
      </c>
      <c r="AU237" s="125"/>
      <c r="AV237" s="125"/>
      <c r="AW237" s="125"/>
      <c r="AX237" s="125"/>
      <c r="AY237" s="125"/>
      <c r="AZ237" s="125"/>
      <c r="BA237" s="125"/>
      <c r="BB237" s="125"/>
      <c r="BC237" s="125"/>
      <c r="BD237" s="125"/>
      <c r="BE237" s="125"/>
      <c r="BF237" s="96"/>
      <c r="BG237" s="95">
        <v>5</v>
      </c>
      <c r="BH237" s="125"/>
      <c r="BI237" s="125"/>
      <c r="BJ237" s="125"/>
      <c r="BK237" s="125"/>
      <c r="BL237" s="125"/>
      <c r="BM237" s="125"/>
      <c r="BN237" s="125"/>
      <c r="BO237" s="125"/>
      <c r="BP237" s="125"/>
      <c r="BQ237" s="125"/>
      <c r="BR237" s="125"/>
      <c r="BS237" s="125"/>
      <c r="BT237" s="96"/>
      <c r="BU237" s="95" t="s">
        <v>7</v>
      </c>
      <c r="BV237" s="125"/>
      <c r="BW237" s="125"/>
      <c r="BX237" s="125"/>
      <c r="BY237" s="125"/>
      <c r="BZ237" s="96"/>
    </row>
    <row r="238" spans="1:78" ht="12.75" customHeight="1">
      <c r="A238" s="95">
        <v>1</v>
      </c>
      <c r="B238" s="96"/>
      <c r="C238" s="97" t="s">
        <v>15</v>
      </c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9"/>
      <c r="AP238" s="95">
        <v>21301</v>
      </c>
      <c r="AQ238" s="125"/>
      <c r="AR238" s="125"/>
      <c r="AS238" s="96"/>
      <c r="AT238" s="106">
        <f>BU231</f>
        <v>25959.96</v>
      </c>
      <c r="AU238" s="107"/>
      <c r="AV238" s="107"/>
      <c r="AW238" s="107"/>
      <c r="AX238" s="107"/>
      <c r="AY238" s="107"/>
      <c r="AZ238" s="107"/>
      <c r="BA238" s="107"/>
      <c r="BB238" s="107"/>
      <c r="BC238" s="107"/>
      <c r="BD238" s="107"/>
      <c r="BE238" s="107"/>
      <c r="BF238" s="108"/>
      <c r="BG238" s="143">
        <v>0.302</v>
      </c>
      <c r="BH238" s="144"/>
      <c r="BI238" s="144"/>
      <c r="BJ238" s="144"/>
      <c r="BK238" s="144"/>
      <c r="BL238" s="144"/>
      <c r="BM238" s="144"/>
      <c r="BN238" s="144"/>
      <c r="BO238" s="144"/>
      <c r="BP238" s="144"/>
      <c r="BQ238" s="144"/>
      <c r="BR238" s="144"/>
      <c r="BS238" s="144"/>
      <c r="BT238" s="145"/>
      <c r="BU238" s="113">
        <v>7840</v>
      </c>
      <c r="BV238" s="126"/>
      <c r="BW238" s="126"/>
      <c r="BX238" s="126"/>
      <c r="BY238" s="126"/>
      <c r="BZ238" s="114"/>
    </row>
    <row r="239" spans="1:78" ht="12.75" customHeight="1">
      <c r="A239" s="95"/>
      <c r="B239" s="96"/>
      <c r="C239" s="100" t="s">
        <v>16</v>
      </c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1"/>
      <c r="BN239" s="101"/>
      <c r="BO239" s="101"/>
      <c r="BP239" s="101"/>
      <c r="BQ239" s="101"/>
      <c r="BR239" s="101"/>
      <c r="BS239" s="101"/>
      <c r="BT239" s="102"/>
      <c r="BU239" s="131">
        <f>SUM(BU238:BZ238)</f>
        <v>7840</v>
      </c>
      <c r="BV239" s="132"/>
      <c r="BW239" s="132"/>
      <c r="BX239" s="132"/>
      <c r="BY239" s="132"/>
      <c r="BZ239" s="133"/>
    </row>
    <row r="240" ht="12" customHeight="1"/>
    <row r="241" spans="1:79" s="14" customFormat="1" ht="16.5" customHeight="1">
      <c r="A241" s="176" t="s">
        <v>147</v>
      </c>
      <c r="B241" s="176"/>
      <c r="C241" s="176"/>
      <c r="D241" s="176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  <c r="R241" s="176"/>
      <c r="S241" s="176"/>
      <c r="T241" s="176"/>
      <c r="U241" s="176"/>
      <c r="V241" s="176"/>
      <c r="W241" s="176"/>
      <c r="X241" s="176"/>
      <c r="Y241" s="176"/>
      <c r="Z241" s="176"/>
      <c r="AA241" s="176"/>
      <c r="AB241" s="176"/>
      <c r="AC241" s="176"/>
      <c r="AD241" s="176"/>
      <c r="AE241" s="176"/>
      <c r="AF241" s="176"/>
      <c r="AG241" s="176"/>
      <c r="AH241" s="176"/>
      <c r="AI241" s="176"/>
      <c r="AJ241" s="176"/>
      <c r="AK241" s="176"/>
      <c r="AL241" s="176"/>
      <c r="AM241" s="176"/>
      <c r="AN241" s="176"/>
      <c r="AO241" s="176"/>
      <c r="AP241" s="176"/>
      <c r="AQ241" s="176"/>
      <c r="AR241" s="176"/>
      <c r="AS241" s="176"/>
      <c r="AT241" s="176"/>
      <c r="AU241" s="176"/>
      <c r="AV241" s="176"/>
      <c r="AW241" s="176"/>
      <c r="AX241" s="176"/>
      <c r="AY241" s="176"/>
      <c r="AZ241" s="176"/>
      <c r="BA241" s="176"/>
      <c r="BB241" s="176"/>
      <c r="BC241" s="176"/>
      <c r="BD241" s="176"/>
      <c r="BE241" s="176"/>
      <c r="BF241" s="176"/>
      <c r="BG241" s="176"/>
      <c r="BH241" s="176"/>
      <c r="BI241" s="176"/>
      <c r="BJ241" s="176"/>
      <c r="BK241" s="176"/>
      <c r="BL241" s="176"/>
      <c r="BM241" s="176"/>
      <c r="BN241" s="176"/>
      <c r="BO241" s="176"/>
      <c r="BP241" s="176"/>
      <c r="BQ241" s="176"/>
      <c r="BR241" s="176"/>
      <c r="BS241" s="176"/>
      <c r="BT241" s="176"/>
      <c r="BU241" s="176"/>
      <c r="BV241" s="176"/>
      <c r="BW241" s="176"/>
      <c r="BX241" s="176"/>
      <c r="BY241" s="176"/>
      <c r="BZ241" s="176"/>
      <c r="CA241" s="176"/>
    </row>
    <row r="242" spans="1:92" s="14" customFormat="1" ht="18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174" t="s">
        <v>57</v>
      </c>
      <c r="P242" s="174"/>
      <c r="Q242" s="174"/>
      <c r="R242" s="174"/>
      <c r="S242" s="174"/>
      <c r="T242" s="174"/>
      <c r="U242" s="174"/>
      <c r="V242" s="174"/>
      <c r="W242" s="174"/>
      <c r="X242" s="174"/>
      <c r="Y242" s="174"/>
      <c r="Z242" s="174"/>
      <c r="AA242" s="174"/>
      <c r="AB242" s="174"/>
      <c r="AC242" s="174"/>
      <c r="AD242" s="174"/>
      <c r="AE242" s="174"/>
      <c r="AF242" s="174"/>
      <c r="AG242" s="174"/>
      <c r="AH242" s="174"/>
      <c r="AI242" s="174"/>
      <c r="AJ242" s="174"/>
      <c r="AK242" s="174"/>
      <c r="AL242" s="174"/>
      <c r="AM242" s="174"/>
      <c r="AN242" s="174"/>
      <c r="AO242" s="174"/>
      <c r="AP242" s="174"/>
      <c r="AQ242" s="174"/>
      <c r="AR242" s="174"/>
      <c r="AS242" s="174"/>
      <c r="AT242" s="174"/>
      <c r="AU242" s="174"/>
      <c r="AV242" s="174"/>
      <c r="AW242" s="174"/>
      <c r="AX242" s="174"/>
      <c r="AY242" s="174"/>
      <c r="AZ242" s="174"/>
      <c r="BA242" s="174"/>
      <c r="BB242" s="174"/>
      <c r="BC242" s="174"/>
      <c r="BD242" s="174"/>
      <c r="BE242" s="174"/>
      <c r="BF242" s="174"/>
      <c r="BG242" s="174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</row>
    <row r="243" spans="1:79" s="14" customFormat="1" ht="12.75" customHeight="1">
      <c r="A243" s="173" t="s">
        <v>1</v>
      </c>
      <c r="B243" s="173"/>
      <c r="C243" s="15"/>
      <c r="D243" s="173" t="s">
        <v>2</v>
      </c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  <c r="R243" s="173"/>
      <c r="S243" s="173"/>
      <c r="T243" s="173"/>
      <c r="U243" s="173"/>
      <c r="V243" s="173"/>
      <c r="W243" s="173"/>
      <c r="X243" s="173"/>
      <c r="Y243" s="173"/>
      <c r="Z243" s="173"/>
      <c r="AA243" s="173"/>
      <c r="AB243" s="173"/>
      <c r="AC243" s="173"/>
      <c r="AD243" s="173"/>
      <c r="AE243" s="173"/>
      <c r="AF243" s="173"/>
      <c r="AG243" s="173"/>
      <c r="AH243" s="173"/>
      <c r="AI243" s="173"/>
      <c r="AJ243" s="173"/>
      <c r="AK243" s="173"/>
      <c r="AL243" s="173" t="s">
        <v>142</v>
      </c>
      <c r="AM243" s="173"/>
      <c r="AN243" s="173"/>
      <c r="AO243" s="173"/>
      <c r="AP243" s="173" t="s">
        <v>18</v>
      </c>
      <c r="AQ243" s="173"/>
      <c r="AR243" s="173"/>
      <c r="AS243" s="173"/>
      <c r="AT243" s="173"/>
      <c r="AU243" s="173"/>
      <c r="AV243" s="175" t="s">
        <v>35</v>
      </c>
      <c r="AW243" s="175"/>
      <c r="AX243" s="175"/>
      <c r="AY243" s="175"/>
      <c r="AZ243" s="175"/>
      <c r="BA243" s="175"/>
      <c r="BB243" s="175"/>
      <c r="BC243" s="175"/>
      <c r="BD243" s="175"/>
      <c r="BE243" s="175"/>
      <c r="BF243" s="175"/>
      <c r="BG243" s="175"/>
      <c r="BH243" s="172" t="s">
        <v>146</v>
      </c>
      <c r="BI243" s="172"/>
      <c r="BJ243" s="172"/>
      <c r="BK243" s="172"/>
      <c r="BL243" s="172"/>
      <c r="BM243" s="172"/>
      <c r="BN243" s="172"/>
      <c r="BO243" s="172"/>
      <c r="BP243" s="172"/>
      <c r="BQ243" s="172"/>
      <c r="BR243" s="172"/>
      <c r="BS243" s="172"/>
      <c r="BT243" s="172"/>
      <c r="BU243" s="172"/>
      <c r="BV243" s="173" t="s">
        <v>143</v>
      </c>
      <c r="BW243" s="173"/>
      <c r="BX243" s="173"/>
      <c r="BY243" s="173"/>
      <c r="BZ243" s="173"/>
      <c r="CA243" s="173"/>
    </row>
    <row r="244" spans="1:79" s="14" customFormat="1" ht="12.75">
      <c r="A244" s="173"/>
      <c r="B244" s="173"/>
      <c r="C244" s="15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  <c r="R244" s="173"/>
      <c r="S244" s="173"/>
      <c r="T244" s="173"/>
      <c r="U244" s="173"/>
      <c r="V244" s="173"/>
      <c r="W244" s="173"/>
      <c r="X244" s="173"/>
      <c r="Y244" s="173"/>
      <c r="Z244" s="173"/>
      <c r="AA244" s="173"/>
      <c r="AB244" s="173"/>
      <c r="AC244" s="173"/>
      <c r="AD244" s="173"/>
      <c r="AE244" s="173"/>
      <c r="AF244" s="173"/>
      <c r="AG244" s="173"/>
      <c r="AH244" s="173"/>
      <c r="AI244" s="173"/>
      <c r="AJ244" s="173"/>
      <c r="AK244" s="173"/>
      <c r="AL244" s="173"/>
      <c r="AM244" s="173"/>
      <c r="AN244" s="173"/>
      <c r="AO244" s="173"/>
      <c r="AP244" s="173"/>
      <c r="AQ244" s="173"/>
      <c r="AR244" s="173"/>
      <c r="AS244" s="173"/>
      <c r="AT244" s="173"/>
      <c r="AU244" s="173"/>
      <c r="AV244" s="175"/>
      <c r="AW244" s="175"/>
      <c r="AX244" s="175"/>
      <c r="AY244" s="175"/>
      <c r="AZ244" s="175"/>
      <c r="BA244" s="175"/>
      <c r="BB244" s="175"/>
      <c r="BC244" s="175"/>
      <c r="BD244" s="175"/>
      <c r="BE244" s="175"/>
      <c r="BF244" s="175"/>
      <c r="BG244" s="175"/>
      <c r="BH244" s="172"/>
      <c r="BI244" s="172"/>
      <c r="BJ244" s="172"/>
      <c r="BK244" s="172"/>
      <c r="BL244" s="172"/>
      <c r="BM244" s="172"/>
      <c r="BN244" s="172"/>
      <c r="BO244" s="172"/>
      <c r="BP244" s="172"/>
      <c r="BQ244" s="172"/>
      <c r="BR244" s="172"/>
      <c r="BS244" s="172"/>
      <c r="BT244" s="172"/>
      <c r="BU244" s="172"/>
      <c r="BV244" s="173"/>
      <c r="BW244" s="173"/>
      <c r="BX244" s="173"/>
      <c r="BY244" s="173"/>
      <c r="BZ244" s="173"/>
      <c r="CA244" s="173"/>
    </row>
    <row r="245" spans="1:79" s="14" customFormat="1" ht="11.25" customHeight="1">
      <c r="A245" s="165">
        <v>1</v>
      </c>
      <c r="B245" s="165"/>
      <c r="C245" s="16"/>
      <c r="D245" s="165">
        <v>2</v>
      </c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  <c r="AE245" s="165"/>
      <c r="AF245" s="165"/>
      <c r="AG245" s="165"/>
      <c r="AH245" s="165"/>
      <c r="AI245" s="165"/>
      <c r="AJ245" s="165"/>
      <c r="AK245" s="165"/>
      <c r="AL245" s="165">
        <v>3</v>
      </c>
      <c r="AM245" s="165"/>
      <c r="AN245" s="165"/>
      <c r="AO245" s="165"/>
      <c r="AP245" s="165">
        <v>4</v>
      </c>
      <c r="AQ245" s="165"/>
      <c r="AR245" s="165"/>
      <c r="AS245" s="165"/>
      <c r="AT245" s="165"/>
      <c r="AU245" s="165"/>
      <c r="AV245" s="165">
        <v>5</v>
      </c>
      <c r="AW245" s="165"/>
      <c r="AX245" s="165"/>
      <c r="AY245" s="165"/>
      <c r="AZ245" s="165"/>
      <c r="BA245" s="165"/>
      <c r="BB245" s="165"/>
      <c r="BC245" s="165"/>
      <c r="BD245" s="165"/>
      <c r="BE245" s="165"/>
      <c r="BF245" s="165"/>
      <c r="BG245" s="165"/>
      <c r="BH245" s="68">
        <v>6</v>
      </c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165" t="s">
        <v>30</v>
      </c>
      <c r="BW245" s="165"/>
      <c r="BX245" s="165"/>
      <c r="BY245" s="165"/>
      <c r="BZ245" s="165"/>
      <c r="CA245" s="165"/>
    </row>
    <row r="246" spans="1:79" s="14" customFormat="1" ht="12.75" customHeight="1">
      <c r="A246" s="165"/>
      <c r="B246" s="165"/>
      <c r="C246" s="16"/>
      <c r="D246" s="171" t="s">
        <v>151</v>
      </c>
      <c r="E246" s="171"/>
      <c r="F246" s="171"/>
      <c r="G246" s="171"/>
      <c r="H246" s="171"/>
      <c r="I246" s="171"/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171"/>
      <c r="AF246" s="171"/>
      <c r="AG246" s="171"/>
      <c r="AH246" s="171"/>
      <c r="AI246" s="171"/>
      <c r="AJ246" s="171"/>
      <c r="AK246" s="171"/>
      <c r="AL246" s="171"/>
      <c r="AM246" s="171"/>
      <c r="AN246" s="171"/>
      <c r="AO246" s="171"/>
      <c r="AP246" s="171"/>
      <c r="AQ246" s="171"/>
      <c r="AR246" s="171"/>
      <c r="AS246" s="171"/>
      <c r="AT246" s="171"/>
      <c r="AU246" s="171"/>
      <c r="AV246" s="171"/>
      <c r="AW246" s="171"/>
      <c r="AX246" s="171"/>
      <c r="AY246" s="171"/>
      <c r="AZ246" s="171"/>
      <c r="BA246" s="171"/>
      <c r="BB246" s="171"/>
      <c r="BC246" s="171"/>
      <c r="BD246" s="171"/>
      <c r="BE246" s="171"/>
      <c r="BF246" s="171"/>
      <c r="BG246" s="171"/>
      <c r="BH246" s="171"/>
      <c r="BI246" s="171"/>
      <c r="BJ246" s="171"/>
      <c r="BK246" s="171"/>
      <c r="BL246" s="171"/>
      <c r="BM246" s="171"/>
      <c r="BN246" s="171"/>
      <c r="BO246" s="171"/>
      <c r="BP246" s="171"/>
      <c r="BQ246" s="171"/>
      <c r="BR246" s="171"/>
      <c r="BS246" s="171"/>
      <c r="BT246" s="171"/>
      <c r="BU246" s="171"/>
      <c r="BV246" s="171"/>
      <c r="BW246" s="171"/>
      <c r="BX246" s="171"/>
      <c r="BY246" s="171"/>
      <c r="BZ246" s="171"/>
      <c r="CA246" s="171"/>
    </row>
    <row r="247" spans="1:79" s="14" customFormat="1" ht="15" customHeight="1">
      <c r="A247" s="165">
        <v>1</v>
      </c>
      <c r="B247" s="165"/>
      <c r="C247" s="16"/>
      <c r="D247" s="166" t="s">
        <v>152</v>
      </c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/>
      <c r="AH247" s="166"/>
      <c r="AI247" s="166"/>
      <c r="AJ247" s="166"/>
      <c r="AK247" s="166"/>
      <c r="AL247" s="165">
        <v>340</v>
      </c>
      <c r="AM247" s="165"/>
      <c r="AN247" s="165"/>
      <c r="AO247" s="165"/>
      <c r="AP247" s="165" t="s">
        <v>148</v>
      </c>
      <c r="AQ247" s="165"/>
      <c r="AR247" s="165"/>
      <c r="AS247" s="165"/>
      <c r="AT247" s="165"/>
      <c r="AU247" s="165"/>
      <c r="AV247" s="165">
        <v>2040</v>
      </c>
      <c r="AW247" s="165"/>
      <c r="AX247" s="165"/>
      <c r="AY247" s="165"/>
      <c r="AZ247" s="165"/>
      <c r="BA247" s="165"/>
      <c r="BB247" s="165"/>
      <c r="BC247" s="165"/>
      <c r="BD247" s="165"/>
      <c r="BE247" s="165"/>
      <c r="BF247" s="165"/>
      <c r="BG247" s="165"/>
      <c r="BH247" s="167">
        <v>35</v>
      </c>
      <c r="BI247" s="167"/>
      <c r="BJ247" s="167"/>
      <c r="BK247" s="167"/>
      <c r="BL247" s="167"/>
      <c r="BM247" s="167"/>
      <c r="BN247" s="167"/>
      <c r="BO247" s="167"/>
      <c r="BP247" s="167"/>
      <c r="BQ247" s="167"/>
      <c r="BR247" s="167"/>
      <c r="BS247" s="167"/>
      <c r="BT247" s="167"/>
      <c r="BU247" s="167"/>
      <c r="BV247" s="164">
        <f>AV247*BH247</f>
        <v>71400</v>
      </c>
      <c r="BW247" s="164"/>
      <c r="BX247" s="164"/>
      <c r="BY247" s="164"/>
      <c r="BZ247" s="164"/>
      <c r="CA247" s="164"/>
    </row>
    <row r="248" spans="1:79" s="14" customFormat="1" ht="12.75" customHeight="1" hidden="1">
      <c r="A248" s="170"/>
      <c r="B248" s="170"/>
      <c r="C248" s="17"/>
      <c r="D248" s="166" t="s">
        <v>147</v>
      </c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/>
      <c r="AH248" s="166"/>
      <c r="AI248" s="166"/>
      <c r="AJ248" s="166"/>
      <c r="AK248" s="166"/>
      <c r="AL248" s="168"/>
      <c r="AM248" s="168"/>
      <c r="AN248" s="168"/>
      <c r="AO248" s="168"/>
      <c r="AP248" s="165" t="s">
        <v>148</v>
      </c>
      <c r="AQ248" s="165"/>
      <c r="AR248" s="165"/>
      <c r="AS248" s="165"/>
      <c r="AT248" s="165"/>
      <c r="AU248" s="165"/>
      <c r="AV248" s="168"/>
      <c r="AW248" s="168"/>
      <c r="AX248" s="168"/>
      <c r="AY248" s="168"/>
      <c r="AZ248" s="168"/>
      <c r="BA248" s="168"/>
      <c r="BB248" s="168"/>
      <c r="BC248" s="168"/>
      <c r="BD248" s="168"/>
      <c r="BE248" s="168"/>
      <c r="BF248" s="168"/>
      <c r="BG248" s="168"/>
      <c r="BH248" s="169"/>
      <c r="BI248" s="169"/>
      <c r="BJ248" s="169"/>
      <c r="BK248" s="169"/>
      <c r="BL248" s="169"/>
      <c r="BM248" s="169"/>
      <c r="BN248" s="169"/>
      <c r="BO248" s="169"/>
      <c r="BP248" s="169"/>
      <c r="BQ248" s="169"/>
      <c r="BR248" s="169"/>
      <c r="BS248" s="169"/>
      <c r="BT248" s="169"/>
      <c r="BU248" s="169"/>
      <c r="BV248" s="164">
        <f aca="true" t="shared" si="5" ref="BV248:BV253">AV248*BH248</f>
        <v>0</v>
      </c>
      <c r="BW248" s="164"/>
      <c r="BX248" s="164"/>
      <c r="BY248" s="164"/>
      <c r="BZ248" s="164"/>
      <c r="CA248" s="164"/>
    </row>
    <row r="249" spans="1:79" s="14" customFormat="1" ht="0.75" customHeight="1" hidden="1">
      <c r="A249" s="165">
        <v>2</v>
      </c>
      <c r="B249" s="165"/>
      <c r="C249" s="16"/>
      <c r="D249" s="166" t="s">
        <v>147</v>
      </c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  <c r="Y249" s="166"/>
      <c r="Z249" s="166"/>
      <c r="AA249" s="166"/>
      <c r="AB249" s="166"/>
      <c r="AC249" s="166"/>
      <c r="AD249" s="166"/>
      <c r="AE249" s="166"/>
      <c r="AF249" s="166"/>
      <c r="AG249" s="166"/>
      <c r="AH249" s="166"/>
      <c r="AI249" s="166"/>
      <c r="AJ249" s="166"/>
      <c r="AK249" s="166"/>
      <c r="AL249" s="165">
        <v>340</v>
      </c>
      <c r="AM249" s="165"/>
      <c r="AN249" s="165"/>
      <c r="AO249" s="165"/>
      <c r="AP249" s="165" t="s">
        <v>148</v>
      </c>
      <c r="AQ249" s="165"/>
      <c r="AR249" s="165"/>
      <c r="AS249" s="165"/>
      <c r="AT249" s="165"/>
      <c r="AU249" s="165"/>
      <c r="AV249" s="165">
        <v>2</v>
      </c>
      <c r="AW249" s="165"/>
      <c r="AX249" s="165"/>
      <c r="AY249" s="165"/>
      <c r="AZ249" s="165"/>
      <c r="BA249" s="165"/>
      <c r="BB249" s="165"/>
      <c r="BC249" s="165"/>
      <c r="BD249" s="165"/>
      <c r="BE249" s="165"/>
      <c r="BF249" s="165"/>
      <c r="BG249" s="165"/>
      <c r="BH249" s="167">
        <v>6480</v>
      </c>
      <c r="BI249" s="167"/>
      <c r="BJ249" s="167"/>
      <c r="BK249" s="167"/>
      <c r="BL249" s="167"/>
      <c r="BM249" s="167"/>
      <c r="BN249" s="167"/>
      <c r="BO249" s="167"/>
      <c r="BP249" s="167"/>
      <c r="BQ249" s="167"/>
      <c r="BR249" s="167"/>
      <c r="BS249" s="167"/>
      <c r="BT249" s="167"/>
      <c r="BU249" s="167"/>
      <c r="BV249" s="164">
        <f t="shared" si="5"/>
        <v>12960</v>
      </c>
      <c r="BW249" s="164"/>
      <c r="BX249" s="164"/>
      <c r="BY249" s="164"/>
      <c r="BZ249" s="164"/>
      <c r="CA249" s="164"/>
    </row>
    <row r="250" spans="1:79" s="14" customFormat="1" ht="29.25" customHeight="1" hidden="1">
      <c r="A250" s="165">
        <v>3</v>
      </c>
      <c r="B250" s="165"/>
      <c r="C250" s="16"/>
      <c r="D250" s="166" t="s">
        <v>147</v>
      </c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6"/>
      <c r="AK250" s="166"/>
      <c r="AL250" s="165">
        <v>340</v>
      </c>
      <c r="AM250" s="165"/>
      <c r="AN250" s="165"/>
      <c r="AO250" s="165"/>
      <c r="AP250" s="165" t="s">
        <v>148</v>
      </c>
      <c r="AQ250" s="165"/>
      <c r="AR250" s="165"/>
      <c r="AS250" s="165"/>
      <c r="AT250" s="165"/>
      <c r="AU250" s="165"/>
      <c r="AV250" s="165">
        <v>2</v>
      </c>
      <c r="AW250" s="165"/>
      <c r="AX250" s="165"/>
      <c r="AY250" s="165"/>
      <c r="AZ250" s="165"/>
      <c r="BA250" s="165"/>
      <c r="BB250" s="165"/>
      <c r="BC250" s="165"/>
      <c r="BD250" s="165"/>
      <c r="BE250" s="165"/>
      <c r="BF250" s="165"/>
      <c r="BG250" s="165"/>
      <c r="BH250" s="167">
        <v>7200</v>
      </c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4">
        <f t="shared" si="5"/>
        <v>14400</v>
      </c>
      <c r="BW250" s="164"/>
      <c r="BX250" s="164"/>
      <c r="BY250" s="164"/>
      <c r="BZ250" s="164"/>
      <c r="CA250" s="164"/>
    </row>
    <row r="251" spans="1:79" s="14" customFormat="1" ht="26.25" customHeight="1" hidden="1">
      <c r="A251" s="165">
        <v>4</v>
      </c>
      <c r="B251" s="165"/>
      <c r="C251" s="16"/>
      <c r="D251" s="166" t="s">
        <v>147</v>
      </c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6"/>
      <c r="AK251" s="166"/>
      <c r="AL251" s="165">
        <v>340</v>
      </c>
      <c r="AM251" s="165"/>
      <c r="AN251" s="165"/>
      <c r="AO251" s="165"/>
      <c r="AP251" s="165" t="s">
        <v>148</v>
      </c>
      <c r="AQ251" s="165"/>
      <c r="AR251" s="165"/>
      <c r="AS251" s="165"/>
      <c r="AT251" s="165"/>
      <c r="AU251" s="165"/>
      <c r="AV251" s="165">
        <v>3</v>
      </c>
      <c r="AW251" s="165"/>
      <c r="AX251" s="165"/>
      <c r="AY251" s="165"/>
      <c r="AZ251" s="165"/>
      <c r="BA251" s="165"/>
      <c r="BB251" s="165"/>
      <c r="BC251" s="165"/>
      <c r="BD251" s="165"/>
      <c r="BE251" s="165"/>
      <c r="BF251" s="165"/>
      <c r="BG251" s="165"/>
      <c r="BH251" s="167">
        <v>240</v>
      </c>
      <c r="BI251" s="167"/>
      <c r="BJ251" s="167"/>
      <c r="BK251" s="167"/>
      <c r="BL251" s="167"/>
      <c r="BM251" s="167"/>
      <c r="BN251" s="167"/>
      <c r="BO251" s="167"/>
      <c r="BP251" s="167"/>
      <c r="BQ251" s="167"/>
      <c r="BR251" s="167"/>
      <c r="BS251" s="167"/>
      <c r="BT251" s="167"/>
      <c r="BU251" s="167"/>
      <c r="BV251" s="164">
        <f t="shared" si="5"/>
        <v>720</v>
      </c>
      <c r="BW251" s="164"/>
      <c r="BX251" s="164"/>
      <c r="BY251" s="164"/>
      <c r="BZ251" s="164"/>
      <c r="CA251" s="164"/>
    </row>
    <row r="252" spans="1:79" s="14" customFormat="1" ht="15" customHeight="1">
      <c r="A252" s="165">
        <v>2</v>
      </c>
      <c r="B252" s="165"/>
      <c r="C252" s="16"/>
      <c r="D252" s="166" t="s">
        <v>153</v>
      </c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/>
      <c r="AH252" s="166"/>
      <c r="AI252" s="166"/>
      <c r="AJ252" s="166"/>
      <c r="AK252" s="166"/>
      <c r="AL252" s="165">
        <v>340</v>
      </c>
      <c r="AM252" s="165"/>
      <c r="AN252" s="165"/>
      <c r="AO252" s="165"/>
      <c r="AP252" s="165" t="s">
        <v>148</v>
      </c>
      <c r="AQ252" s="165"/>
      <c r="AR252" s="165"/>
      <c r="AS252" s="165"/>
      <c r="AT252" s="165"/>
      <c r="AU252" s="165"/>
      <c r="AV252" s="165">
        <v>1020</v>
      </c>
      <c r="AW252" s="165"/>
      <c r="AX252" s="165"/>
      <c r="AY252" s="165"/>
      <c r="AZ252" s="165"/>
      <c r="BA252" s="165"/>
      <c r="BB252" s="165"/>
      <c r="BC252" s="165"/>
      <c r="BD252" s="165"/>
      <c r="BE252" s="165"/>
      <c r="BF252" s="165"/>
      <c r="BG252" s="165"/>
      <c r="BH252" s="167">
        <v>70</v>
      </c>
      <c r="BI252" s="167"/>
      <c r="BJ252" s="167"/>
      <c r="BK252" s="167"/>
      <c r="BL252" s="167"/>
      <c r="BM252" s="167"/>
      <c r="BN252" s="167"/>
      <c r="BO252" s="167"/>
      <c r="BP252" s="167"/>
      <c r="BQ252" s="167"/>
      <c r="BR252" s="167"/>
      <c r="BS252" s="167"/>
      <c r="BT252" s="167"/>
      <c r="BU252" s="167"/>
      <c r="BV252" s="164">
        <f t="shared" si="5"/>
        <v>71400</v>
      </c>
      <c r="BW252" s="164"/>
      <c r="BX252" s="164"/>
      <c r="BY252" s="164"/>
      <c r="BZ252" s="164"/>
      <c r="CA252" s="164"/>
    </row>
    <row r="253" spans="1:79" s="14" customFormat="1" ht="13.5" customHeight="1">
      <c r="A253" s="165">
        <v>2</v>
      </c>
      <c r="B253" s="165"/>
      <c r="C253" s="16"/>
      <c r="D253" s="166" t="s">
        <v>154</v>
      </c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6"/>
      <c r="AK253" s="166"/>
      <c r="AL253" s="165">
        <v>340</v>
      </c>
      <c r="AM253" s="165"/>
      <c r="AN253" s="165"/>
      <c r="AO253" s="165"/>
      <c r="AP253" s="165" t="s">
        <v>148</v>
      </c>
      <c r="AQ253" s="165"/>
      <c r="AR253" s="165"/>
      <c r="AS253" s="165"/>
      <c r="AT253" s="165"/>
      <c r="AU253" s="165"/>
      <c r="AV253" s="165">
        <v>408</v>
      </c>
      <c r="AW253" s="165"/>
      <c r="AX253" s="165"/>
      <c r="AY253" s="165"/>
      <c r="AZ253" s="165"/>
      <c r="BA253" s="165"/>
      <c r="BB253" s="165"/>
      <c r="BC253" s="165"/>
      <c r="BD253" s="165"/>
      <c r="BE253" s="165"/>
      <c r="BF253" s="165"/>
      <c r="BG253" s="165"/>
      <c r="BH253" s="167">
        <v>35</v>
      </c>
      <c r="BI253" s="167"/>
      <c r="BJ253" s="167"/>
      <c r="BK253" s="167"/>
      <c r="BL253" s="167"/>
      <c r="BM253" s="167"/>
      <c r="BN253" s="167"/>
      <c r="BO253" s="167"/>
      <c r="BP253" s="167"/>
      <c r="BQ253" s="167"/>
      <c r="BR253" s="167"/>
      <c r="BS253" s="167"/>
      <c r="BT253" s="167"/>
      <c r="BU253" s="167"/>
      <c r="BV253" s="164">
        <f t="shared" si="5"/>
        <v>14280</v>
      </c>
      <c r="BW253" s="164"/>
      <c r="BX253" s="164"/>
      <c r="BY253" s="164"/>
      <c r="BZ253" s="164"/>
      <c r="CA253" s="164"/>
    </row>
    <row r="254" spans="1:79" s="14" customFormat="1" ht="12.75" customHeight="1">
      <c r="A254" s="163"/>
      <c r="B254" s="163"/>
      <c r="C254" s="25"/>
      <c r="D254" s="159" t="s">
        <v>100</v>
      </c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  <c r="AA254" s="159"/>
      <c r="AB254" s="159"/>
      <c r="AC254" s="159"/>
      <c r="AD254" s="159"/>
      <c r="AE254" s="159"/>
      <c r="AF254" s="159"/>
      <c r="AG254" s="159"/>
      <c r="AH254" s="159"/>
      <c r="AI254" s="159"/>
      <c r="AJ254" s="159"/>
      <c r="AK254" s="159"/>
      <c r="AL254" s="159">
        <v>340</v>
      </c>
      <c r="AM254" s="159"/>
      <c r="AN254" s="159"/>
      <c r="AO254" s="159"/>
      <c r="AP254" s="159"/>
      <c r="AQ254" s="159"/>
      <c r="AR254" s="159"/>
      <c r="AS254" s="159"/>
      <c r="AT254" s="159"/>
      <c r="AU254" s="159"/>
      <c r="AV254" s="159"/>
      <c r="AW254" s="159"/>
      <c r="AX254" s="159"/>
      <c r="AY254" s="159"/>
      <c r="AZ254" s="159"/>
      <c r="BA254" s="159"/>
      <c r="BB254" s="159"/>
      <c r="BC254" s="159"/>
      <c r="BD254" s="159"/>
      <c r="BE254" s="159"/>
      <c r="BF254" s="159"/>
      <c r="BG254" s="159"/>
      <c r="BH254" s="159"/>
      <c r="BI254" s="159"/>
      <c r="BJ254" s="159"/>
      <c r="BK254" s="159"/>
      <c r="BL254" s="159"/>
      <c r="BM254" s="159"/>
      <c r="BN254" s="159"/>
      <c r="BO254" s="159"/>
      <c r="BP254" s="159"/>
      <c r="BQ254" s="159"/>
      <c r="BR254" s="159"/>
      <c r="BS254" s="159"/>
      <c r="BT254" s="159"/>
      <c r="BU254" s="159"/>
      <c r="BV254" s="160">
        <f>BV247+BV252+BV253</f>
        <v>157080</v>
      </c>
      <c r="BW254" s="160"/>
      <c r="BX254" s="160"/>
      <c r="BY254" s="160"/>
      <c r="BZ254" s="160"/>
      <c r="CA254" s="160"/>
    </row>
    <row r="255" s="2" customFormat="1" ht="15.75" customHeight="1"/>
    <row r="256" spans="1:79" ht="15.75">
      <c r="A256" s="115" t="s">
        <v>189</v>
      </c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15"/>
      <c r="AP256" s="115"/>
      <c r="AQ256" s="115"/>
      <c r="AR256" s="115"/>
      <c r="AS256" s="115"/>
      <c r="AT256" s="115"/>
      <c r="AU256" s="115"/>
      <c r="AV256" s="115"/>
      <c r="AW256" s="115"/>
      <c r="AX256" s="115"/>
      <c r="AY256" s="115"/>
      <c r="AZ256" s="115"/>
      <c r="BA256" s="115"/>
      <c r="BB256" s="115"/>
      <c r="BC256" s="115"/>
      <c r="BD256" s="115"/>
      <c r="BE256" s="115"/>
      <c r="BF256" s="115"/>
      <c r="BG256" s="115"/>
      <c r="BH256" s="115"/>
      <c r="BI256" s="115"/>
      <c r="BJ256" s="115"/>
      <c r="BK256" s="115"/>
      <c r="BL256" s="115"/>
      <c r="BM256" s="115"/>
      <c r="BN256" s="115"/>
      <c r="BO256" s="115"/>
      <c r="BP256" s="115"/>
      <c r="BQ256" s="115"/>
      <c r="BR256" s="115"/>
      <c r="BS256" s="115"/>
      <c r="BT256" s="115"/>
      <c r="BU256" s="115"/>
      <c r="BV256" s="115"/>
      <c r="BW256" s="115"/>
      <c r="BX256" s="115"/>
      <c r="BY256" s="115"/>
      <c r="BZ256" s="115"/>
      <c r="CA256" s="115"/>
    </row>
    <row r="257" spans="1:97" ht="15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26" t="s">
        <v>39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</row>
    <row r="258" spans="1:79" s="14" customFormat="1" ht="12.75" customHeight="1">
      <c r="A258" s="72" t="s">
        <v>1</v>
      </c>
      <c r="B258" s="73"/>
      <c r="C258" s="15"/>
      <c r="D258" s="72" t="s">
        <v>2</v>
      </c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3"/>
      <c r="AL258" s="72" t="s">
        <v>142</v>
      </c>
      <c r="AM258" s="76"/>
      <c r="AN258" s="76"/>
      <c r="AO258" s="73"/>
      <c r="AP258" s="72" t="s">
        <v>18</v>
      </c>
      <c r="AQ258" s="76"/>
      <c r="AR258" s="76"/>
      <c r="AS258" s="76"/>
      <c r="AT258" s="76"/>
      <c r="AU258" s="73"/>
      <c r="AV258" s="78" t="s">
        <v>35</v>
      </c>
      <c r="AW258" s="79"/>
      <c r="AX258" s="79"/>
      <c r="AY258" s="79"/>
      <c r="AZ258" s="79"/>
      <c r="BA258" s="79"/>
      <c r="BB258" s="79"/>
      <c r="BC258" s="79"/>
      <c r="BD258" s="79"/>
      <c r="BE258" s="79"/>
      <c r="BF258" s="79"/>
      <c r="BG258" s="80"/>
      <c r="BH258" s="72" t="s">
        <v>58</v>
      </c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3"/>
      <c r="BV258" s="72" t="s">
        <v>143</v>
      </c>
      <c r="BW258" s="76"/>
      <c r="BX258" s="76"/>
      <c r="BY258" s="76"/>
      <c r="BZ258" s="76"/>
      <c r="CA258" s="73"/>
    </row>
    <row r="259" spans="1:79" s="14" customFormat="1" ht="12.75">
      <c r="A259" s="74"/>
      <c r="B259" s="75"/>
      <c r="C259" s="15"/>
      <c r="D259" s="74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5"/>
      <c r="AL259" s="74"/>
      <c r="AM259" s="77"/>
      <c r="AN259" s="77"/>
      <c r="AO259" s="75"/>
      <c r="AP259" s="74"/>
      <c r="AQ259" s="77"/>
      <c r="AR259" s="77"/>
      <c r="AS259" s="77"/>
      <c r="AT259" s="77"/>
      <c r="AU259" s="75"/>
      <c r="AV259" s="81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3"/>
      <c r="BH259" s="74"/>
      <c r="BI259" s="77"/>
      <c r="BJ259" s="77"/>
      <c r="BK259" s="77"/>
      <c r="BL259" s="77"/>
      <c r="BM259" s="77"/>
      <c r="BN259" s="77"/>
      <c r="BO259" s="77"/>
      <c r="BP259" s="77"/>
      <c r="BQ259" s="77"/>
      <c r="BR259" s="77"/>
      <c r="BS259" s="77"/>
      <c r="BT259" s="77"/>
      <c r="BU259" s="75"/>
      <c r="BV259" s="74"/>
      <c r="BW259" s="77"/>
      <c r="BX259" s="77"/>
      <c r="BY259" s="77"/>
      <c r="BZ259" s="77"/>
      <c r="CA259" s="75"/>
    </row>
    <row r="260" spans="1:79" s="14" customFormat="1" ht="12" customHeight="1">
      <c r="A260" s="68">
        <v>1</v>
      </c>
      <c r="B260" s="70"/>
      <c r="C260" s="16"/>
      <c r="D260" s="68">
        <v>2</v>
      </c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70"/>
      <c r="AL260" s="68">
        <v>3</v>
      </c>
      <c r="AM260" s="69"/>
      <c r="AN260" s="69"/>
      <c r="AO260" s="70"/>
      <c r="AP260" s="68">
        <v>4</v>
      </c>
      <c r="AQ260" s="69"/>
      <c r="AR260" s="69"/>
      <c r="AS260" s="69"/>
      <c r="AT260" s="69"/>
      <c r="AU260" s="70"/>
      <c r="AV260" s="68">
        <v>5</v>
      </c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70"/>
      <c r="BH260" s="68">
        <v>6</v>
      </c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70"/>
      <c r="BV260" s="68" t="s">
        <v>30</v>
      </c>
      <c r="BW260" s="69"/>
      <c r="BX260" s="69"/>
      <c r="BY260" s="69"/>
      <c r="BZ260" s="69"/>
      <c r="CA260" s="70"/>
    </row>
    <row r="261" spans="1:79" s="14" customFormat="1" ht="15.75" customHeight="1" hidden="1">
      <c r="A261" s="54">
        <v>1</v>
      </c>
      <c r="B261" s="55"/>
      <c r="C261" s="17"/>
      <c r="D261" s="56" t="s">
        <v>144</v>
      </c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8"/>
      <c r="AL261" s="54">
        <v>226</v>
      </c>
      <c r="AM261" s="59"/>
      <c r="AN261" s="59"/>
      <c r="AO261" s="55"/>
      <c r="AP261" s="54" t="s">
        <v>43</v>
      </c>
      <c r="AQ261" s="59"/>
      <c r="AR261" s="59"/>
      <c r="AS261" s="59"/>
      <c r="AT261" s="59"/>
      <c r="AU261" s="55"/>
      <c r="AV261" s="54">
        <v>1</v>
      </c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5"/>
      <c r="BH261" s="60">
        <v>0</v>
      </c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2"/>
      <c r="BV261" s="39">
        <f>AV261*BH261</f>
        <v>0</v>
      </c>
      <c r="BW261" s="40"/>
      <c r="BX261" s="40"/>
      <c r="BY261" s="40"/>
      <c r="BZ261" s="40"/>
      <c r="CA261" s="41"/>
    </row>
    <row r="262" spans="1:79" s="14" customFormat="1" ht="15" customHeight="1">
      <c r="A262" s="63">
        <v>1</v>
      </c>
      <c r="B262" s="64"/>
      <c r="C262" s="17"/>
      <c r="D262" s="65" t="s">
        <v>187</v>
      </c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7"/>
    </row>
    <row r="263" spans="1:79" s="14" customFormat="1" ht="0.75" customHeight="1" hidden="1">
      <c r="A263" s="42"/>
      <c r="B263" s="42"/>
      <c r="C263" s="18"/>
      <c r="D263" s="43" t="s">
        <v>145</v>
      </c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>
        <v>226</v>
      </c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4">
        <f>SUM(BV261:CA261)</f>
        <v>0</v>
      </c>
      <c r="BW263" s="44"/>
      <c r="BX263" s="44"/>
      <c r="BY263" s="44"/>
      <c r="BZ263" s="44"/>
      <c r="CA263" s="44"/>
    </row>
    <row r="264" spans="1:79" s="14" customFormat="1" ht="15" customHeight="1" hidden="1">
      <c r="A264" s="54">
        <v>1</v>
      </c>
      <c r="B264" s="55"/>
      <c r="C264" s="17"/>
      <c r="D264" s="56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8"/>
      <c r="AL264" s="54">
        <v>225</v>
      </c>
      <c r="AM264" s="59"/>
      <c r="AN264" s="59"/>
      <c r="AO264" s="55"/>
      <c r="AP264" s="54" t="s">
        <v>41</v>
      </c>
      <c r="AQ264" s="59"/>
      <c r="AR264" s="59"/>
      <c r="AS264" s="59"/>
      <c r="AT264" s="59"/>
      <c r="AU264" s="55"/>
      <c r="AV264" s="54">
        <v>1</v>
      </c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5"/>
      <c r="BH264" s="60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2"/>
      <c r="BV264" s="39">
        <f>AV264*BH264</f>
        <v>0</v>
      </c>
      <c r="BW264" s="40"/>
      <c r="BX264" s="40"/>
      <c r="BY264" s="40"/>
      <c r="BZ264" s="40"/>
      <c r="CA264" s="41"/>
    </row>
    <row r="265" spans="1:79" s="14" customFormat="1" ht="15.75" customHeight="1" hidden="1">
      <c r="A265" s="54">
        <v>2</v>
      </c>
      <c r="B265" s="55"/>
      <c r="C265" s="17"/>
      <c r="D265" s="56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8"/>
      <c r="AL265" s="54">
        <v>225</v>
      </c>
      <c r="AM265" s="59"/>
      <c r="AN265" s="59"/>
      <c r="AO265" s="55"/>
      <c r="AP265" s="54" t="s">
        <v>71</v>
      </c>
      <c r="AQ265" s="59"/>
      <c r="AR265" s="59"/>
      <c r="AS265" s="59"/>
      <c r="AT265" s="59"/>
      <c r="AU265" s="55"/>
      <c r="AV265" s="54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5"/>
      <c r="BH265" s="60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2"/>
      <c r="BV265" s="39">
        <f>AV265*BH265</f>
        <v>0</v>
      </c>
      <c r="BW265" s="40"/>
      <c r="BX265" s="40"/>
      <c r="BY265" s="40"/>
      <c r="BZ265" s="40"/>
      <c r="CA265" s="41"/>
    </row>
    <row r="266" spans="1:79" s="14" customFormat="1" ht="15.75" customHeight="1">
      <c r="A266" s="54">
        <v>2</v>
      </c>
      <c r="B266" s="55"/>
      <c r="C266" s="17"/>
      <c r="D266" s="56" t="s">
        <v>190</v>
      </c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8"/>
      <c r="AL266" s="54">
        <v>225</v>
      </c>
      <c r="AM266" s="59"/>
      <c r="AN266" s="59"/>
      <c r="AO266" s="55"/>
      <c r="AP266" s="54" t="s">
        <v>71</v>
      </c>
      <c r="AQ266" s="59"/>
      <c r="AR266" s="59"/>
      <c r="AS266" s="59"/>
      <c r="AT266" s="59"/>
      <c r="AU266" s="55"/>
      <c r="AV266" s="54">
        <v>1</v>
      </c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5"/>
      <c r="BH266" s="60">
        <v>29000</v>
      </c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2"/>
      <c r="BV266" s="39">
        <f>AV266*BH266</f>
        <v>29000</v>
      </c>
      <c r="BW266" s="40"/>
      <c r="BX266" s="40"/>
      <c r="BY266" s="40"/>
      <c r="BZ266" s="40"/>
      <c r="CA266" s="41"/>
    </row>
    <row r="267" spans="1:79" s="14" customFormat="1" ht="12.75" customHeight="1">
      <c r="A267" s="42"/>
      <c r="B267" s="42"/>
      <c r="C267" s="18"/>
      <c r="D267" s="43" t="s">
        <v>188</v>
      </c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>
        <v>225</v>
      </c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4">
        <f>BV264+BV266</f>
        <v>29000</v>
      </c>
      <c r="BW267" s="44"/>
      <c r="BX267" s="44"/>
      <c r="BY267" s="44"/>
      <c r="BZ267" s="44"/>
      <c r="CA267" s="44"/>
    </row>
    <row r="268" spans="1:79" s="14" customFormat="1" ht="15" customHeight="1">
      <c r="A268" s="37"/>
      <c r="B268" s="37"/>
      <c r="C268" s="20"/>
      <c r="D268" s="38" t="s">
        <v>100</v>
      </c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>
        <v>225</v>
      </c>
      <c r="AM268" s="38"/>
      <c r="AN268" s="38"/>
      <c r="AO268" s="38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5">
        <f>BV263+BV267</f>
        <v>29000</v>
      </c>
      <c r="BW268" s="35"/>
      <c r="BX268" s="35"/>
      <c r="BY268" s="35"/>
      <c r="BZ268" s="35"/>
      <c r="CA268" s="35"/>
    </row>
    <row r="269" spans="1:79" s="14" customFormat="1" ht="11.25" customHeight="1">
      <c r="A269" s="21"/>
      <c r="B269" s="21"/>
      <c r="C269" s="21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3"/>
      <c r="BW269" s="23"/>
      <c r="BX269" s="23"/>
      <c r="BY269" s="23"/>
      <c r="BZ269" s="23"/>
      <c r="CA269" s="23"/>
    </row>
    <row r="270" spans="1:79" ht="15.75">
      <c r="A270" s="115" t="s">
        <v>194</v>
      </c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  <c r="AL270" s="115"/>
      <c r="AM270" s="115"/>
      <c r="AN270" s="115"/>
      <c r="AO270" s="115"/>
      <c r="AP270" s="115"/>
      <c r="AQ270" s="115"/>
      <c r="AR270" s="115"/>
      <c r="AS270" s="115"/>
      <c r="AT270" s="115"/>
      <c r="AU270" s="115"/>
      <c r="AV270" s="115"/>
      <c r="AW270" s="115"/>
      <c r="AX270" s="115"/>
      <c r="AY270" s="115"/>
      <c r="AZ270" s="115"/>
      <c r="BA270" s="115"/>
      <c r="BB270" s="115"/>
      <c r="BC270" s="115"/>
      <c r="BD270" s="115"/>
      <c r="BE270" s="115"/>
      <c r="BF270" s="115"/>
      <c r="BG270" s="115"/>
      <c r="BH270" s="115"/>
      <c r="BI270" s="115"/>
      <c r="BJ270" s="115"/>
      <c r="BK270" s="115"/>
      <c r="BL270" s="115"/>
      <c r="BM270" s="115"/>
      <c r="BN270" s="115"/>
      <c r="BO270" s="115"/>
      <c r="BP270" s="115"/>
      <c r="BQ270" s="115"/>
      <c r="BR270" s="115"/>
      <c r="BS270" s="115"/>
      <c r="BT270" s="115"/>
      <c r="BU270" s="115"/>
      <c r="BV270" s="115"/>
      <c r="BW270" s="115"/>
      <c r="BX270" s="115"/>
      <c r="BY270" s="115"/>
      <c r="BZ270" s="115"/>
      <c r="CA270" s="115"/>
    </row>
    <row r="271" spans="1:97" ht="15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26" t="s">
        <v>39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</row>
    <row r="272" spans="1:79" s="14" customFormat="1" ht="12.75" customHeight="1">
      <c r="A272" s="72" t="s">
        <v>1</v>
      </c>
      <c r="B272" s="73"/>
      <c r="C272" s="15"/>
      <c r="D272" s="72" t="s">
        <v>2</v>
      </c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3"/>
      <c r="AL272" s="72" t="s">
        <v>142</v>
      </c>
      <c r="AM272" s="76"/>
      <c r="AN272" s="76"/>
      <c r="AO272" s="73"/>
      <c r="AP272" s="72" t="s">
        <v>18</v>
      </c>
      <c r="AQ272" s="76"/>
      <c r="AR272" s="76"/>
      <c r="AS272" s="76"/>
      <c r="AT272" s="76"/>
      <c r="AU272" s="73"/>
      <c r="AV272" s="78" t="s">
        <v>35</v>
      </c>
      <c r="AW272" s="79"/>
      <c r="AX272" s="79"/>
      <c r="AY272" s="79"/>
      <c r="AZ272" s="79"/>
      <c r="BA272" s="79"/>
      <c r="BB272" s="79"/>
      <c r="BC272" s="79"/>
      <c r="BD272" s="79"/>
      <c r="BE272" s="79"/>
      <c r="BF272" s="79"/>
      <c r="BG272" s="80"/>
      <c r="BH272" s="72" t="s">
        <v>58</v>
      </c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3"/>
      <c r="BV272" s="72" t="s">
        <v>143</v>
      </c>
      <c r="BW272" s="76"/>
      <c r="BX272" s="76"/>
      <c r="BY272" s="76"/>
      <c r="BZ272" s="76"/>
      <c r="CA272" s="73"/>
    </row>
    <row r="273" spans="1:79" s="14" customFormat="1" ht="12.75">
      <c r="A273" s="74"/>
      <c r="B273" s="75"/>
      <c r="C273" s="15"/>
      <c r="D273" s="74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5"/>
      <c r="AL273" s="74"/>
      <c r="AM273" s="77"/>
      <c r="AN273" s="77"/>
      <c r="AO273" s="75"/>
      <c r="AP273" s="74"/>
      <c r="AQ273" s="77"/>
      <c r="AR273" s="77"/>
      <c r="AS273" s="77"/>
      <c r="AT273" s="77"/>
      <c r="AU273" s="75"/>
      <c r="AV273" s="81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3"/>
      <c r="BH273" s="74"/>
      <c r="BI273" s="77"/>
      <c r="BJ273" s="77"/>
      <c r="BK273" s="77"/>
      <c r="BL273" s="77"/>
      <c r="BM273" s="77"/>
      <c r="BN273" s="77"/>
      <c r="BO273" s="77"/>
      <c r="BP273" s="77"/>
      <c r="BQ273" s="77"/>
      <c r="BR273" s="77"/>
      <c r="BS273" s="77"/>
      <c r="BT273" s="77"/>
      <c r="BU273" s="75"/>
      <c r="BV273" s="74"/>
      <c r="BW273" s="77"/>
      <c r="BX273" s="77"/>
      <c r="BY273" s="77"/>
      <c r="BZ273" s="77"/>
      <c r="CA273" s="75"/>
    </row>
    <row r="274" spans="1:79" s="14" customFormat="1" ht="12" customHeight="1">
      <c r="A274" s="68">
        <v>1</v>
      </c>
      <c r="B274" s="70"/>
      <c r="C274" s="16"/>
      <c r="D274" s="68">
        <v>2</v>
      </c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70"/>
      <c r="AL274" s="68">
        <v>3</v>
      </c>
      <c r="AM274" s="69"/>
      <c r="AN274" s="69"/>
      <c r="AO274" s="70"/>
      <c r="AP274" s="68">
        <v>4</v>
      </c>
      <c r="AQ274" s="69"/>
      <c r="AR274" s="69"/>
      <c r="AS274" s="69"/>
      <c r="AT274" s="69"/>
      <c r="AU274" s="70"/>
      <c r="AV274" s="68">
        <v>5</v>
      </c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70"/>
      <c r="BH274" s="68">
        <v>6</v>
      </c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70"/>
      <c r="BV274" s="68" t="s">
        <v>30</v>
      </c>
      <c r="BW274" s="69"/>
      <c r="BX274" s="69"/>
      <c r="BY274" s="69"/>
      <c r="BZ274" s="69"/>
      <c r="CA274" s="70"/>
    </row>
    <row r="275" spans="1:79" s="14" customFormat="1" ht="15.75" customHeight="1" hidden="1">
      <c r="A275" s="54">
        <v>1</v>
      </c>
      <c r="B275" s="55"/>
      <c r="C275" s="17"/>
      <c r="D275" s="56" t="s">
        <v>144</v>
      </c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8"/>
      <c r="AL275" s="54">
        <v>226</v>
      </c>
      <c r="AM275" s="59"/>
      <c r="AN275" s="59"/>
      <c r="AO275" s="55"/>
      <c r="AP275" s="54" t="s">
        <v>43</v>
      </c>
      <c r="AQ275" s="59"/>
      <c r="AR275" s="59"/>
      <c r="AS275" s="59"/>
      <c r="AT275" s="59"/>
      <c r="AU275" s="55"/>
      <c r="AV275" s="54">
        <v>1</v>
      </c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5"/>
      <c r="BH275" s="60">
        <v>0</v>
      </c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  <c r="BT275" s="61"/>
      <c r="BU275" s="62"/>
      <c r="BV275" s="39">
        <f>AV275*BH275</f>
        <v>0</v>
      </c>
      <c r="BW275" s="40"/>
      <c r="BX275" s="40"/>
      <c r="BY275" s="40"/>
      <c r="BZ275" s="40"/>
      <c r="CA275" s="41"/>
    </row>
    <row r="276" spans="1:79" s="14" customFormat="1" ht="15" customHeight="1">
      <c r="A276" s="63">
        <v>1</v>
      </c>
      <c r="B276" s="64"/>
      <c r="C276" s="17"/>
      <c r="D276" s="65" t="s">
        <v>187</v>
      </c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7"/>
    </row>
    <row r="277" spans="1:79" s="14" customFormat="1" ht="0.75" customHeight="1" hidden="1">
      <c r="A277" s="42"/>
      <c r="B277" s="42"/>
      <c r="C277" s="18"/>
      <c r="D277" s="43" t="s">
        <v>145</v>
      </c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>
        <v>226</v>
      </c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4">
        <f>SUM(BV275:CA275)</f>
        <v>0</v>
      </c>
      <c r="BW277" s="44"/>
      <c r="BX277" s="44"/>
      <c r="BY277" s="44"/>
      <c r="BZ277" s="44"/>
      <c r="CA277" s="44"/>
    </row>
    <row r="278" spans="1:79" s="14" customFormat="1" ht="15" customHeight="1" hidden="1">
      <c r="A278" s="54">
        <v>1</v>
      </c>
      <c r="B278" s="55"/>
      <c r="C278" s="17"/>
      <c r="D278" s="56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8"/>
      <c r="AL278" s="54">
        <v>225</v>
      </c>
      <c r="AM278" s="59"/>
      <c r="AN278" s="59"/>
      <c r="AO278" s="55"/>
      <c r="AP278" s="54" t="s">
        <v>41</v>
      </c>
      <c r="AQ278" s="59"/>
      <c r="AR278" s="59"/>
      <c r="AS278" s="59"/>
      <c r="AT278" s="59"/>
      <c r="AU278" s="55"/>
      <c r="AV278" s="54">
        <v>1</v>
      </c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5"/>
      <c r="BH278" s="60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2"/>
      <c r="BV278" s="39">
        <f>AV278*BH278</f>
        <v>0</v>
      </c>
      <c r="BW278" s="40"/>
      <c r="BX278" s="40"/>
      <c r="BY278" s="40"/>
      <c r="BZ278" s="40"/>
      <c r="CA278" s="41"/>
    </row>
    <row r="279" spans="1:79" s="14" customFormat="1" ht="15.75" customHeight="1" hidden="1">
      <c r="A279" s="54">
        <v>2</v>
      </c>
      <c r="B279" s="55"/>
      <c r="C279" s="17"/>
      <c r="D279" s="56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8"/>
      <c r="AL279" s="54">
        <v>225</v>
      </c>
      <c r="AM279" s="59"/>
      <c r="AN279" s="59"/>
      <c r="AO279" s="55"/>
      <c r="AP279" s="54" t="s">
        <v>71</v>
      </c>
      <c r="AQ279" s="59"/>
      <c r="AR279" s="59"/>
      <c r="AS279" s="59"/>
      <c r="AT279" s="59"/>
      <c r="AU279" s="55"/>
      <c r="AV279" s="54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5"/>
      <c r="BH279" s="60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2"/>
      <c r="BV279" s="39">
        <f>AV279*BH279</f>
        <v>0</v>
      </c>
      <c r="BW279" s="40"/>
      <c r="BX279" s="40"/>
      <c r="BY279" s="40"/>
      <c r="BZ279" s="40"/>
      <c r="CA279" s="41"/>
    </row>
    <row r="280" spans="1:79" s="14" customFormat="1" ht="15.75" customHeight="1">
      <c r="A280" s="54">
        <v>2</v>
      </c>
      <c r="B280" s="55"/>
      <c r="C280" s="17"/>
      <c r="D280" s="56" t="s">
        <v>195</v>
      </c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8"/>
      <c r="AL280" s="54">
        <v>225</v>
      </c>
      <c r="AM280" s="59"/>
      <c r="AN280" s="59"/>
      <c r="AO280" s="55"/>
      <c r="AP280" s="54" t="s">
        <v>71</v>
      </c>
      <c r="AQ280" s="59"/>
      <c r="AR280" s="59"/>
      <c r="AS280" s="59"/>
      <c r="AT280" s="59"/>
      <c r="AU280" s="55"/>
      <c r="AV280" s="54">
        <v>1</v>
      </c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5"/>
      <c r="BH280" s="60">
        <v>606747</v>
      </c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2"/>
      <c r="BV280" s="39">
        <f>AV280*BH280</f>
        <v>606747</v>
      </c>
      <c r="BW280" s="40"/>
      <c r="BX280" s="40"/>
      <c r="BY280" s="40"/>
      <c r="BZ280" s="40"/>
      <c r="CA280" s="41"/>
    </row>
    <row r="281" spans="1:79" s="14" customFormat="1" ht="12.75" customHeight="1">
      <c r="A281" s="42"/>
      <c r="B281" s="42"/>
      <c r="C281" s="18"/>
      <c r="D281" s="43" t="s">
        <v>196</v>
      </c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>
        <v>225</v>
      </c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4">
        <f>BV278+BV280</f>
        <v>606747</v>
      </c>
      <c r="BW281" s="44"/>
      <c r="BX281" s="44"/>
      <c r="BY281" s="44"/>
      <c r="BZ281" s="44"/>
      <c r="CA281" s="44"/>
    </row>
    <row r="282" spans="1:79" s="14" customFormat="1" ht="15" customHeight="1">
      <c r="A282" s="37"/>
      <c r="B282" s="37"/>
      <c r="C282" s="20"/>
      <c r="D282" s="38" t="s">
        <v>100</v>
      </c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>
        <v>225</v>
      </c>
      <c r="AM282" s="38"/>
      <c r="AN282" s="38"/>
      <c r="AO282" s="38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5">
        <f>BV277+BV281</f>
        <v>606747</v>
      </c>
      <c r="BW282" s="35"/>
      <c r="BX282" s="35"/>
      <c r="BY282" s="35"/>
      <c r="BZ282" s="35"/>
      <c r="CA282" s="35"/>
    </row>
    <row r="283" spans="1:79" s="14" customFormat="1" ht="15" customHeight="1">
      <c r="A283" s="21"/>
      <c r="B283" s="21"/>
      <c r="C283" s="21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3"/>
      <c r="BW283" s="23"/>
      <c r="BX283" s="23"/>
      <c r="BY283" s="23"/>
      <c r="BZ283" s="23"/>
      <c r="CA283" s="23"/>
    </row>
    <row r="284" spans="1:79" ht="15" customHeight="1">
      <c r="A284" s="115" t="s">
        <v>199</v>
      </c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  <c r="AJ284" s="115"/>
      <c r="AK284" s="115"/>
      <c r="AL284" s="115"/>
      <c r="AM284" s="115"/>
      <c r="AN284" s="115"/>
      <c r="AO284" s="115"/>
      <c r="AP284" s="115"/>
      <c r="AQ284" s="115"/>
      <c r="AR284" s="115"/>
      <c r="AS284" s="115"/>
      <c r="AT284" s="115"/>
      <c r="AU284" s="115"/>
      <c r="AV284" s="115"/>
      <c r="AW284" s="115"/>
      <c r="AX284" s="115"/>
      <c r="AY284" s="115"/>
      <c r="AZ284" s="115"/>
      <c r="BA284" s="115"/>
      <c r="BB284" s="115"/>
      <c r="BC284" s="115"/>
      <c r="BD284" s="115"/>
      <c r="BE284" s="115"/>
      <c r="BF284" s="115"/>
      <c r="BG284" s="115"/>
      <c r="BH284" s="115"/>
      <c r="BI284" s="115"/>
      <c r="BJ284" s="115"/>
      <c r="BK284" s="115"/>
      <c r="BL284" s="115"/>
      <c r="BM284" s="115"/>
      <c r="BN284" s="115"/>
      <c r="BO284" s="115"/>
      <c r="BP284" s="115"/>
      <c r="BQ284" s="115"/>
      <c r="BR284" s="115"/>
      <c r="BS284" s="115"/>
      <c r="BT284" s="115"/>
      <c r="BU284" s="115"/>
      <c r="BV284" s="115"/>
      <c r="BW284" s="115"/>
      <c r="BX284" s="115"/>
      <c r="BY284" s="115"/>
      <c r="BZ284" s="115"/>
      <c r="CA284" s="115"/>
    </row>
    <row r="285" spans="1:97" ht="15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36" t="s">
        <v>46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</row>
    <row r="286" spans="1:79" s="14" customFormat="1" ht="12.75" customHeight="1">
      <c r="A286" s="72" t="s">
        <v>1</v>
      </c>
      <c r="B286" s="73"/>
      <c r="C286" s="15"/>
      <c r="D286" s="72" t="s">
        <v>2</v>
      </c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3"/>
      <c r="AL286" s="72" t="s">
        <v>142</v>
      </c>
      <c r="AM286" s="76"/>
      <c r="AN286" s="76"/>
      <c r="AO286" s="73"/>
      <c r="AP286" s="72" t="s">
        <v>18</v>
      </c>
      <c r="AQ286" s="76"/>
      <c r="AR286" s="76"/>
      <c r="AS286" s="76"/>
      <c r="AT286" s="76"/>
      <c r="AU286" s="73"/>
      <c r="AV286" s="78" t="s">
        <v>35</v>
      </c>
      <c r="AW286" s="79"/>
      <c r="AX286" s="79"/>
      <c r="AY286" s="79"/>
      <c r="AZ286" s="79"/>
      <c r="BA286" s="79"/>
      <c r="BB286" s="79"/>
      <c r="BC286" s="79"/>
      <c r="BD286" s="79"/>
      <c r="BE286" s="79"/>
      <c r="BF286" s="79"/>
      <c r="BG286" s="80"/>
      <c r="BH286" s="72" t="s">
        <v>58</v>
      </c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T286" s="76"/>
      <c r="BU286" s="73"/>
      <c r="BV286" s="72" t="s">
        <v>143</v>
      </c>
      <c r="BW286" s="76"/>
      <c r="BX286" s="76"/>
      <c r="BY286" s="76"/>
      <c r="BZ286" s="76"/>
      <c r="CA286" s="73"/>
    </row>
    <row r="287" spans="1:79" s="14" customFormat="1" ht="12.75">
      <c r="A287" s="74"/>
      <c r="B287" s="75"/>
      <c r="C287" s="15"/>
      <c r="D287" s="74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5"/>
      <c r="AL287" s="74"/>
      <c r="AM287" s="77"/>
      <c r="AN287" s="77"/>
      <c r="AO287" s="75"/>
      <c r="AP287" s="74"/>
      <c r="AQ287" s="77"/>
      <c r="AR287" s="77"/>
      <c r="AS287" s="77"/>
      <c r="AT287" s="77"/>
      <c r="AU287" s="75"/>
      <c r="AV287" s="81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3"/>
      <c r="BH287" s="74"/>
      <c r="BI287" s="77"/>
      <c r="BJ287" s="77"/>
      <c r="BK287" s="77"/>
      <c r="BL287" s="77"/>
      <c r="BM287" s="77"/>
      <c r="BN287" s="77"/>
      <c r="BO287" s="77"/>
      <c r="BP287" s="77"/>
      <c r="BQ287" s="77"/>
      <c r="BR287" s="77"/>
      <c r="BS287" s="77"/>
      <c r="BT287" s="77"/>
      <c r="BU287" s="75"/>
      <c r="BV287" s="74"/>
      <c r="BW287" s="77"/>
      <c r="BX287" s="77"/>
      <c r="BY287" s="77"/>
      <c r="BZ287" s="77"/>
      <c r="CA287" s="75"/>
    </row>
    <row r="288" spans="1:79" s="14" customFormat="1" ht="12" customHeight="1">
      <c r="A288" s="68">
        <v>1</v>
      </c>
      <c r="B288" s="70"/>
      <c r="C288" s="16"/>
      <c r="D288" s="68">
        <v>2</v>
      </c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70"/>
      <c r="AL288" s="68">
        <v>3</v>
      </c>
      <c r="AM288" s="69"/>
      <c r="AN288" s="69"/>
      <c r="AO288" s="70"/>
      <c r="AP288" s="68">
        <v>4</v>
      </c>
      <c r="AQ288" s="69"/>
      <c r="AR288" s="69"/>
      <c r="AS288" s="69"/>
      <c r="AT288" s="69"/>
      <c r="AU288" s="70"/>
      <c r="AV288" s="68">
        <v>5</v>
      </c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70"/>
      <c r="BH288" s="68">
        <v>6</v>
      </c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70"/>
      <c r="BV288" s="68" t="s">
        <v>30</v>
      </c>
      <c r="BW288" s="69"/>
      <c r="BX288" s="69"/>
      <c r="BY288" s="69"/>
      <c r="BZ288" s="69"/>
      <c r="CA288" s="70"/>
    </row>
    <row r="289" spans="1:79" s="14" customFormat="1" ht="15.75" customHeight="1" hidden="1">
      <c r="A289" s="54">
        <v>1</v>
      </c>
      <c r="B289" s="55"/>
      <c r="C289" s="17"/>
      <c r="D289" s="56" t="s">
        <v>144</v>
      </c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8"/>
      <c r="AL289" s="54">
        <v>226</v>
      </c>
      <c r="AM289" s="59"/>
      <c r="AN289" s="59"/>
      <c r="AO289" s="55"/>
      <c r="AP289" s="54" t="s">
        <v>43</v>
      </c>
      <c r="AQ289" s="59"/>
      <c r="AR289" s="59"/>
      <c r="AS289" s="59"/>
      <c r="AT289" s="59"/>
      <c r="AU289" s="55"/>
      <c r="AV289" s="54">
        <v>1</v>
      </c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5"/>
      <c r="BH289" s="60">
        <v>0</v>
      </c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2"/>
      <c r="BV289" s="39">
        <f>AV289*BH289</f>
        <v>0</v>
      </c>
      <c r="BW289" s="40"/>
      <c r="BX289" s="40"/>
      <c r="BY289" s="40"/>
      <c r="BZ289" s="40"/>
      <c r="CA289" s="41"/>
    </row>
    <row r="290" spans="1:79" s="14" customFormat="1" ht="0.75" customHeight="1" hidden="1">
      <c r="A290" s="42"/>
      <c r="B290" s="42"/>
      <c r="C290" s="18"/>
      <c r="D290" s="43" t="s">
        <v>145</v>
      </c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>
        <v>226</v>
      </c>
      <c r="AM290" s="43"/>
      <c r="AN290" s="43"/>
      <c r="AO290" s="43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4">
        <f>SUM(BV289:CA289)</f>
        <v>0</v>
      </c>
      <c r="BW290" s="44"/>
      <c r="BX290" s="44"/>
      <c r="BY290" s="44"/>
      <c r="BZ290" s="44"/>
      <c r="CA290" s="44"/>
    </row>
    <row r="291" spans="1:79" s="14" customFormat="1" ht="15.75" customHeight="1">
      <c r="A291" s="54">
        <v>1</v>
      </c>
      <c r="B291" s="55"/>
      <c r="C291" s="17"/>
      <c r="D291" s="56" t="s">
        <v>201</v>
      </c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8"/>
      <c r="AL291" s="54">
        <v>226</v>
      </c>
      <c r="AM291" s="59"/>
      <c r="AN291" s="59"/>
      <c r="AO291" s="55"/>
      <c r="AP291" s="54" t="s">
        <v>41</v>
      </c>
      <c r="AQ291" s="59"/>
      <c r="AR291" s="59"/>
      <c r="AS291" s="59"/>
      <c r="AT291" s="59"/>
      <c r="AU291" s="55"/>
      <c r="AV291" s="54">
        <v>1</v>
      </c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5"/>
      <c r="BH291" s="60">
        <v>172464</v>
      </c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2"/>
      <c r="BV291" s="39">
        <f>AV291*BH291</f>
        <v>172464</v>
      </c>
      <c r="BW291" s="40"/>
      <c r="BX291" s="40"/>
      <c r="BY291" s="40"/>
      <c r="BZ291" s="40"/>
      <c r="CA291" s="41"/>
    </row>
    <row r="292" spans="1:79" s="14" customFormat="1" ht="12.75" customHeight="1">
      <c r="A292" s="42"/>
      <c r="B292" s="42"/>
      <c r="C292" s="18"/>
      <c r="D292" s="43" t="s">
        <v>197</v>
      </c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>
        <v>226</v>
      </c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4">
        <f>BV291</f>
        <v>172464</v>
      </c>
      <c r="BW292" s="44"/>
      <c r="BX292" s="44"/>
      <c r="BY292" s="44"/>
      <c r="BZ292" s="44"/>
      <c r="CA292" s="44"/>
    </row>
    <row r="293" spans="1:79" s="14" customFormat="1" ht="13.5" customHeight="1">
      <c r="A293" s="21"/>
      <c r="B293" s="21"/>
      <c r="C293" s="21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3"/>
      <c r="BW293" s="23"/>
      <c r="BX293" s="23"/>
      <c r="BY293" s="23"/>
      <c r="BZ293" s="23"/>
      <c r="CA293" s="23"/>
    </row>
    <row r="294" spans="1:79" ht="18.75" customHeight="1">
      <c r="A294" s="115" t="s">
        <v>200</v>
      </c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  <c r="AJ294" s="115"/>
      <c r="AK294" s="115"/>
      <c r="AL294" s="115"/>
      <c r="AM294" s="115"/>
      <c r="AN294" s="115"/>
      <c r="AO294" s="115"/>
      <c r="AP294" s="115"/>
      <c r="AQ294" s="115"/>
      <c r="AR294" s="115"/>
      <c r="AS294" s="115"/>
      <c r="AT294" s="115"/>
      <c r="AU294" s="115"/>
      <c r="AV294" s="115"/>
      <c r="AW294" s="115"/>
      <c r="AX294" s="115"/>
      <c r="AY294" s="115"/>
      <c r="AZ294" s="115"/>
      <c r="BA294" s="115"/>
      <c r="BB294" s="115"/>
      <c r="BC294" s="115"/>
      <c r="BD294" s="115"/>
      <c r="BE294" s="115"/>
      <c r="BF294" s="115"/>
      <c r="BG294" s="115"/>
      <c r="BH294" s="115"/>
      <c r="BI294" s="115"/>
      <c r="BJ294" s="115"/>
      <c r="BK294" s="115"/>
      <c r="BL294" s="115"/>
      <c r="BM294" s="115"/>
      <c r="BN294" s="115"/>
      <c r="BO294" s="115"/>
      <c r="BP294" s="115"/>
      <c r="BQ294" s="115"/>
      <c r="BR294" s="115"/>
      <c r="BS294" s="115"/>
      <c r="BT294" s="115"/>
      <c r="BU294" s="115"/>
      <c r="BV294" s="115"/>
      <c r="BW294" s="115"/>
      <c r="BX294" s="115"/>
      <c r="BY294" s="115"/>
      <c r="BZ294" s="115"/>
      <c r="CA294" s="115"/>
    </row>
    <row r="295" spans="1:79" s="14" customFormat="1" ht="15" customHeight="1">
      <c r="A295" s="183" t="s">
        <v>46</v>
      </c>
      <c r="B295" s="183"/>
      <c r="C295" s="183"/>
      <c r="D295" s="183"/>
      <c r="E295" s="183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83"/>
      <c r="V295" s="183"/>
      <c r="W295" s="183"/>
      <c r="X295" s="183"/>
      <c r="Y295" s="183"/>
      <c r="Z295" s="183"/>
      <c r="AA295" s="183"/>
      <c r="AB295" s="183"/>
      <c r="AC295" s="183"/>
      <c r="AD295" s="183"/>
      <c r="AE295" s="183"/>
      <c r="AF295" s="183"/>
      <c r="AG295" s="183"/>
      <c r="AH295" s="183"/>
      <c r="AI295" s="183"/>
      <c r="AJ295" s="183"/>
      <c r="AK295" s="183"/>
      <c r="AL295" s="183"/>
      <c r="AM295" s="183"/>
      <c r="AN295" s="183"/>
      <c r="AO295" s="183"/>
      <c r="AP295" s="183"/>
      <c r="AQ295" s="183"/>
      <c r="AR295" s="183"/>
      <c r="AS295" s="183"/>
      <c r="AT295" s="183"/>
      <c r="AU295" s="183"/>
      <c r="AV295" s="183"/>
      <c r="AW295" s="183"/>
      <c r="AX295" s="183"/>
      <c r="AY295" s="183"/>
      <c r="AZ295" s="183"/>
      <c r="BA295" s="183"/>
      <c r="BB295" s="183"/>
      <c r="BC295" s="183"/>
      <c r="BD295" s="183"/>
      <c r="BE295" s="183"/>
      <c r="BF295" s="183"/>
      <c r="BG295" s="183"/>
      <c r="BH295" s="183"/>
      <c r="BI295" s="183"/>
      <c r="BJ295" s="183"/>
      <c r="BK295" s="183"/>
      <c r="BL295" s="183"/>
      <c r="BM295" s="183"/>
      <c r="BN295" s="183"/>
      <c r="BO295" s="183"/>
      <c r="BP295" s="183"/>
      <c r="BQ295" s="183"/>
      <c r="BR295" s="183"/>
      <c r="BS295" s="183"/>
      <c r="BT295" s="183"/>
      <c r="BU295" s="183"/>
      <c r="BV295" s="183"/>
      <c r="BW295" s="183"/>
      <c r="BX295" s="183"/>
      <c r="BY295" s="183"/>
      <c r="BZ295" s="183"/>
      <c r="CA295" s="183"/>
    </row>
    <row r="296" spans="1:79" s="14" customFormat="1" ht="9.75" customHeight="1">
      <c r="A296" s="72" t="s">
        <v>1</v>
      </c>
      <c r="B296" s="73"/>
      <c r="C296" s="15"/>
      <c r="D296" s="72" t="s">
        <v>2</v>
      </c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3"/>
      <c r="AL296" s="72" t="s">
        <v>142</v>
      </c>
      <c r="AM296" s="76"/>
      <c r="AN296" s="76"/>
      <c r="AO296" s="73"/>
      <c r="AP296" s="72" t="s">
        <v>18</v>
      </c>
      <c r="AQ296" s="76"/>
      <c r="AR296" s="76"/>
      <c r="AS296" s="76"/>
      <c r="AT296" s="76"/>
      <c r="AU296" s="73"/>
      <c r="AV296" s="78" t="s">
        <v>35</v>
      </c>
      <c r="AW296" s="79"/>
      <c r="AX296" s="79"/>
      <c r="AY296" s="79"/>
      <c r="AZ296" s="79"/>
      <c r="BA296" s="79"/>
      <c r="BB296" s="79"/>
      <c r="BC296" s="79"/>
      <c r="BD296" s="79"/>
      <c r="BE296" s="79"/>
      <c r="BF296" s="79"/>
      <c r="BG296" s="80"/>
      <c r="BH296" s="72" t="s">
        <v>58</v>
      </c>
      <c r="BI296" s="76"/>
      <c r="BJ296" s="76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3"/>
      <c r="BV296" s="72" t="s">
        <v>143</v>
      </c>
      <c r="BW296" s="76"/>
      <c r="BX296" s="76"/>
      <c r="BY296" s="76"/>
      <c r="BZ296" s="76"/>
      <c r="CA296" s="73"/>
    </row>
    <row r="297" spans="1:79" s="14" customFormat="1" ht="12" customHeight="1">
      <c r="A297" s="74"/>
      <c r="B297" s="75"/>
      <c r="C297" s="15"/>
      <c r="D297" s="74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5"/>
      <c r="AL297" s="74"/>
      <c r="AM297" s="77"/>
      <c r="AN297" s="77"/>
      <c r="AO297" s="75"/>
      <c r="AP297" s="74"/>
      <c r="AQ297" s="77"/>
      <c r="AR297" s="77"/>
      <c r="AS297" s="77"/>
      <c r="AT297" s="77"/>
      <c r="AU297" s="75"/>
      <c r="AV297" s="81"/>
      <c r="AW297" s="82"/>
      <c r="AX297" s="82"/>
      <c r="AY297" s="82"/>
      <c r="AZ297" s="82"/>
      <c r="BA297" s="82"/>
      <c r="BB297" s="82"/>
      <c r="BC297" s="82"/>
      <c r="BD297" s="82"/>
      <c r="BE297" s="82"/>
      <c r="BF297" s="82"/>
      <c r="BG297" s="83"/>
      <c r="BH297" s="74"/>
      <c r="BI297" s="77"/>
      <c r="BJ297" s="77"/>
      <c r="BK297" s="77"/>
      <c r="BL297" s="77"/>
      <c r="BM297" s="77"/>
      <c r="BN297" s="77"/>
      <c r="BO297" s="77"/>
      <c r="BP297" s="77"/>
      <c r="BQ297" s="77"/>
      <c r="BR297" s="77"/>
      <c r="BS297" s="77"/>
      <c r="BT297" s="77"/>
      <c r="BU297" s="75"/>
      <c r="BV297" s="74"/>
      <c r="BW297" s="77"/>
      <c r="BX297" s="77"/>
      <c r="BY297" s="77"/>
      <c r="BZ297" s="77"/>
      <c r="CA297" s="75"/>
    </row>
    <row r="298" spans="1:79" s="14" customFormat="1" ht="12" customHeight="1">
      <c r="A298" s="68">
        <v>1</v>
      </c>
      <c r="B298" s="70"/>
      <c r="C298" s="16"/>
      <c r="D298" s="68">
        <v>2</v>
      </c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70"/>
      <c r="AL298" s="68">
        <v>3</v>
      </c>
      <c r="AM298" s="69"/>
      <c r="AN298" s="69"/>
      <c r="AO298" s="70"/>
      <c r="AP298" s="68">
        <v>4</v>
      </c>
      <c r="AQ298" s="69"/>
      <c r="AR298" s="69"/>
      <c r="AS298" s="69"/>
      <c r="AT298" s="69"/>
      <c r="AU298" s="70"/>
      <c r="AV298" s="68">
        <v>5</v>
      </c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70"/>
      <c r="BH298" s="68">
        <v>6</v>
      </c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70"/>
      <c r="BV298" s="68" t="s">
        <v>30</v>
      </c>
      <c r="BW298" s="69"/>
      <c r="BX298" s="69"/>
      <c r="BY298" s="69"/>
      <c r="BZ298" s="69"/>
      <c r="CA298" s="70"/>
    </row>
    <row r="299" spans="1:79" s="14" customFormat="1" ht="15.75" customHeight="1" hidden="1">
      <c r="A299" s="54">
        <v>1</v>
      </c>
      <c r="B299" s="55"/>
      <c r="C299" s="17"/>
      <c r="D299" s="56" t="s">
        <v>144</v>
      </c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8"/>
      <c r="AL299" s="54">
        <v>226</v>
      </c>
      <c r="AM299" s="59"/>
      <c r="AN299" s="59"/>
      <c r="AO299" s="55"/>
      <c r="AP299" s="54" t="s">
        <v>43</v>
      </c>
      <c r="AQ299" s="59"/>
      <c r="AR299" s="59"/>
      <c r="AS299" s="59"/>
      <c r="AT299" s="59"/>
      <c r="AU299" s="55"/>
      <c r="AV299" s="54">
        <v>1</v>
      </c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5"/>
      <c r="BH299" s="60">
        <v>0</v>
      </c>
      <c r="BI299" s="61"/>
      <c r="BJ299" s="61"/>
      <c r="BK299" s="61"/>
      <c r="BL299" s="61"/>
      <c r="BM299" s="61"/>
      <c r="BN299" s="61"/>
      <c r="BO299" s="61"/>
      <c r="BP299" s="61"/>
      <c r="BQ299" s="61"/>
      <c r="BR299" s="61"/>
      <c r="BS299" s="61"/>
      <c r="BT299" s="61"/>
      <c r="BU299" s="62"/>
      <c r="BV299" s="39">
        <f>AV299*BH299</f>
        <v>0</v>
      </c>
      <c r="BW299" s="40"/>
      <c r="BX299" s="40"/>
      <c r="BY299" s="40"/>
      <c r="BZ299" s="40"/>
      <c r="CA299" s="41"/>
    </row>
    <row r="300" spans="1:79" s="14" customFormat="1" ht="0.75" customHeight="1" hidden="1">
      <c r="A300" s="42"/>
      <c r="B300" s="42"/>
      <c r="C300" s="18"/>
      <c r="D300" s="43" t="s">
        <v>145</v>
      </c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>
        <v>226</v>
      </c>
      <c r="AM300" s="43"/>
      <c r="AN300" s="43"/>
      <c r="AO300" s="43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  <c r="BV300" s="44">
        <f>SUM(BV299:CA299)</f>
        <v>0</v>
      </c>
      <c r="BW300" s="44"/>
      <c r="BX300" s="44"/>
      <c r="BY300" s="44"/>
      <c r="BZ300" s="44"/>
      <c r="CA300" s="44"/>
    </row>
    <row r="301" spans="1:79" s="14" customFormat="1" ht="14.25" customHeight="1">
      <c r="A301" s="54">
        <v>1</v>
      </c>
      <c r="B301" s="55"/>
      <c r="C301" s="17"/>
      <c r="D301" s="56" t="s">
        <v>201</v>
      </c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8"/>
      <c r="AL301" s="54">
        <v>226</v>
      </c>
      <c r="AM301" s="59"/>
      <c r="AN301" s="59"/>
      <c r="AO301" s="55"/>
      <c r="AP301" s="54" t="s">
        <v>41</v>
      </c>
      <c r="AQ301" s="59"/>
      <c r="AR301" s="59"/>
      <c r="AS301" s="59"/>
      <c r="AT301" s="59"/>
      <c r="AU301" s="55"/>
      <c r="AV301" s="54">
        <v>1</v>
      </c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5"/>
      <c r="BH301" s="60">
        <v>19163</v>
      </c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  <c r="BT301" s="61"/>
      <c r="BU301" s="62"/>
      <c r="BV301" s="39">
        <f>AV301*BH301</f>
        <v>19163</v>
      </c>
      <c r="BW301" s="40"/>
      <c r="BX301" s="40"/>
      <c r="BY301" s="40"/>
      <c r="BZ301" s="40"/>
      <c r="CA301" s="41"/>
    </row>
    <row r="302" spans="1:79" s="14" customFormat="1" ht="12.75" customHeight="1">
      <c r="A302" s="42"/>
      <c r="B302" s="42"/>
      <c r="C302" s="18"/>
      <c r="D302" s="43" t="s">
        <v>198</v>
      </c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54">
        <v>226</v>
      </c>
      <c r="AM302" s="59"/>
      <c r="AN302" s="59"/>
      <c r="AO302" s="55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  <c r="BV302" s="44">
        <f>BV301</f>
        <v>19163</v>
      </c>
      <c r="BW302" s="44"/>
      <c r="BX302" s="44"/>
      <c r="BY302" s="44"/>
      <c r="BZ302" s="44"/>
      <c r="CA302" s="44"/>
    </row>
    <row r="303" spans="1:79" s="14" customFormat="1" ht="16.5" customHeight="1">
      <c r="A303" s="37"/>
      <c r="B303" s="37"/>
      <c r="C303" s="20"/>
      <c r="D303" s="38" t="s">
        <v>100</v>
      </c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43">
        <v>226</v>
      </c>
      <c r="AM303" s="43"/>
      <c r="AN303" s="43"/>
      <c r="AO303" s="43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5">
        <f>BV300+BV302</f>
        <v>19163</v>
      </c>
      <c r="BW303" s="35"/>
      <c r="BX303" s="35"/>
      <c r="BY303" s="35"/>
      <c r="BZ303" s="35"/>
      <c r="CA303" s="35"/>
    </row>
    <row r="304" ht="15" customHeight="1"/>
    <row r="305" spans="1:79" ht="15" customHeight="1">
      <c r="A305" s="115" t="s">
        <v>209</v>
      </c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  <c r="AJ305" s="115"/>
      <c r="AK305" s="115"/>
      <c r="AL305" s="115"/>
      <c r="AM305" s="115"/>
      <c r="AN305" s="115"/>
      <c r="AO305" s="115"/>
      <c r="AP305" s="115"/>
      <c r="AQ305" s="115"/>
      <c r="AR305" s="115"/>
      <c r="AS305" s="115"/>
      <c r="AT305" s="115"/>
      <c r="AU305" s="115"/>
      <c r="AV305" s="115"/>
      <c r="AW305" s="115"/>
      <c r="AX305" s="115"/>
      <c r="AY305" s="115"/>
      <c r="AZ305" s="115"/>
      <c r="BA305" s="115"/>
      <c r="BB305" s="115"/>
      <c r="BC305" s="115"/>
      <c r="BD305" s="115"/>
      <c r="BE305" s="115"/>
      <c r="BF305" s="115"/>
      <c r="BG305" s="115"/>
      <c r="BH305" s="115"/>
      <c r="BI305" s="115"/>
      <c r="BJ305" s="115"/>
      <c r="BK305" s="115"/>
      <c r="BL305" s="115"/>
      <c r="BM305" s="115"/>
      <c r="BN305" s="115"/>
      <c r="BO305" s="115"/>
      <c r="BP305" s="115"/>
      <c r="BQ305" s="115"/>
      <c r="BR305" s="115"/>
      <c r="BS305" s="115"/>
      <c r="BT305" s="115"/>
      <c r="BU305" s="115"/>
      <c r="BV305" s="115"/>
      <c r="BW305" s="115"/>
      <c r="BX305" s="115"/>
      <c r="BY305" s="115"/>
      <c r="BZ305" s="115"/>
      <c r="CA305" s="115"/>
    </row>
    <row r="306" spans="1:97" ht="15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36" t="s">
        <v>39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</row>
    <row r="307" spans="1:79" s="14" customFormat="1" ht="12.75" customHeight="1">
      <c r="A307" s="72" t="s">
        <v>1</v>
      </c>
      <c r="B307" s="73"/>
      <c r="C307" s="15"/>
      <c r="D307" s="72" t="s">
        <v>2</v>
      </c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3"/>
      <c r="AL307" s="72" t="s">
        <v>142</v>
      </c>
      <c r="AM307" s="76"/>
      <c r="AN307" s="76"/>
      <c r="AO307" s="73"/>
      <c r="AP307" s="72" t="s">
        <v>18</v>
      </c>
      <c r="AQ307" s="76"/>
      <c r="AR307" s="76"/>
      <c r="AS307" s="76"/>
      <c r="AT307" s="76"/>
      <c r="AU307" s="73"/>
      <c r="AV307" s="78" t="s">
        <v>35</v>
      </c>
      <c r="AW307" s="79"/>
      <c r="AX307" s="79"/>
      <c r="AY307" s="79"/>
      <c r="AZ307" s="79"/>
      <c r="BA307" s="79"/>
      <c r="BB307" s="79"/>
      <c r="BC307" s="79"/>
      <c r="BD307" s="79"/>
      <c r="BE307" s="79"/>
      <c r="BF307" s="79"/>
      <c r="BG307" s="80"/>
      <c r="BH307" s="72" t="s">
        <v>58</v>
      </c>
      <c r="BI307" s="76"/>
      <c r="BJ307" s="76"/>
      <c r="BK307" s="76"/>
      <c r="BL307" s="76"/>
      <c r="BM307" s="76"/>
      <c r="BN307" s="76"/>
      <c r="BO307" s="76"/>
      <c r="BP307" s="76"/>
      <c r="BQ307" s="76"/>
      <c r="BR307" s="76"/>
      <c r="BS307" s="76"/>
      <c r="BT307" s="76"/>
      <c r="BU307" s="73"/>
      <c r="BV307" s="72" t="s">
        <v>143</v>
      </c>
      <c r="BW307" s="76"/>
      <c r="BX307" s="76"/>
      <c r="BY307" s="76"/>
      <c r="BZ307" s="76"/>
      <c r="CA307" s="73"/>
    </row>
    <row r="308" spans="1:79" s="14" customFormat="1" ht="12.75">
      <c r="A308" s="74"/>
      <c r="B308" s="75"/>
      <c r="C308" s="15"/>
      <c r="D308" s="74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5"/>
      <c r="AL308" s="74"/>
      <c r="AM308" s="77"/>
      <c r="AN308" s="77"/>
      <c r="AO308" s="75"/>
      <c r="AP308" s="74"/>
      <c r="AQ308" s="77"/>
      <c r="AR308" s="77"/>
      <c r="AS308" s="77"/>
      <c r="AT308" s="77"/>
      <c r="AU308" s="75"/>
      <c r="AV308" s="81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3"/>
      <c r="BH308" s="74"/>
      <c r="BI308" s="77"/>
      <c r="BJ308" s="77"/>
      <c r="BK308" s="77"/>
      <c r="BL308" s="77"/>
      <c r="BM308" s="77"/>
      <c r="BN308" s="77"/>
      <c r="BO308" s="77"/>
      <c r="BP308" s="77"/>
      <c r="BQ308" s="77"/>
      <c r="BR308" s="77"/>
      <c r="BS308" s="77"/>
      <c r="BT308" s="77"/>
      <c r="BU308" s="75"/>
      <c r="BV308" s="74"/>
      <c r="BW308" s="77"/>
      <c r="BX308" s="77"/>
      <c r="BY308" s="77"/>
      <c r="BZ308" s="77"/>
      <c r="CA308" s="75"/>
    </row>
    <row r="309" spans="1:79" s="14" customFormat="1" ht="12" customHeight="1">
      <c r="A309" s="68">
        <v>1</v>
      </c>
      <c r="B309" s="70"/>
      <c r="C309" s="16"/>
      <c r="D309" s="68">
        <v>2</v>
      </c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70"/>
      <c r="AL309" s="68">
        <v>3</v>
      </c>
      <c r="AM309" s="69"/>
      <c r="AN309" s="69"/>
      <c r="AO309" s="70"/>
      <c r="AP309" s="68">
        <v>4</v>
      </c>
      <c r="AQ309" s="69"/>
      <c r="AR309" s="69"/>
      <c r="AS309" s="69"/>
      <c r="AT309" s="69"/>
      <c r="AU309" s="70"/>
      <c r="AV309" s="68">
        <v>5</v>
      </c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70"/>
      <c r="BH309" s="68">
        <v>6</v>
      </c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70"/>
      <c r="BV309" s="68" t="s">
        <v>30</v>
      </c>
      <c r="BW309" s="69"/>
      <c r="BX309" s="69"/>
      <c r="BY309" s="69"/>
      <c r="BZ309" s="69"/>
      <c r="CA309" s="70"/>
    </row>
    <row r="310" spans="1:79" s="14" customFormat="1" ht="15.75" customHeight="1" hidden="1">
      <c r="A310" s="54">
        <v>1</v>
      </c>
      <c r="B310" s="55"/>
      <c r="C310" s="17"/>
      <c r="D310" s="56" t="s">
        <v>144</v>
      </c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8"/>
      <c r="AL310" s="54">
        <v>226</v>
      </c>
      <c r="AM310" s="59"/>
      <c r="AN310" s="59"/>
      <c r="AO310" s="55"/>
      <c r="AP310" s="54" t="s">
        <v>43</v>
      </c>
      <c r="AQ310" s="59"/>
      <c r="AR310" s="59"/>
      <c r="AS310" s="59"/>
      <c r="AT310" s="59"/>
      <c r="AU310" s="55"/>
      <c r="AV310" s="54">
        <v>1</v>
      </c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5"/>
      <c r="BH310" s="60">
        <v>0</v>
      </c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2"/>
      <c r="BV310" s="39">
        <f>AV310*BH310</f>
        <v>0</v>
      </c>
      <c r="BW310" s="40"/>
      <c r="BX310" s="40"/>
      <c r="BY310" s="40"/>
      <c r="BZ310" s="40"/>
      <c r="CA310" s="41"/>
    </row>
    <row r="311" spans="1:79" s="14" customFormat="1" ht="0.75" customHeight="1" hidden="1">
      <c r="A311" s="42"/>
      <c r="B311" s="42"/>
      <c r="C311" s="18"/>
      <c r="D311" s="43" t="s">
        <v>145</v>
      </c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>
        <v>226</v>
      </c>
      <c r="AM311" s="43"/>
      <c r="AN311" s="43"/>
      <c r="AO311" s="43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4">
        <f>SUM(BV310:CA310)</f>
        <v>0</v>
      </c>
      <c r="BW311" s="44"/>
      <c r="BX311" s="44"/>
      <c r="BY311" s="44"/>
      <c r="BZ311" s="44"/>
      <c r="CA311" s="44"/>
    </row>
    <row r="312" spans="1:79" s="14" customFormat="1" ht="15" customHeight="1">
      <c r="A312" s="54">
        <v>1</v>
      </c>
      <c r="B312" s="55"/>
      <c r="C312" s="17"/>
      <c r="D312" s="56" t="s">
        <v>210</v>
      </c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8"/>
      <c r="AL312" s="54">
        <v>225</v>
      </c>
      <c r="AM312" s="59"/>
      <c r="AN312" s="59"/>
      <c r="AO312" s="55"/>
      <c r="AP312" s="54" t="s">
        <v>71</v>
      </c>
      <c r="AQ312" s="59"/>
      <c r="AR312" s="59"/>
      <c r="AS312" s="59"/>
      <c r="AT312" s="59"/>
      <c r="AU312" s="55"/>
      <c r="AV312" s="54">
        <v>1</v>
      </c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5"/>
      <c r="BH312" s="60">
        <v>121548</v>
      </c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2"/>
      <c r="BV312" s="39">
        <f aca="true" t="shared" si="6" ref="BV312:BV319">AV312*BH312</f>
        <v>121548</v>
      </c>
      <c r="BW312" s="40"/>
      <c r="BX312" s="40"/>
      <c r="BY312" s="40"/>
      <c r="BZ312" s="40"/>
      <c r="CA312" s="41"/>
    </row>
    <row r="313" spans="1:79" s="14" customFormat="1" ht="0.75" customHeight="1" hidden="1">
      <c r="A313" s="54">
        <v>2</v>
      </c>
      <c r="B313" s="55"/>
      <c r="C313" s="17"/>
      <c r="D313" s="56" t="s">
        <v>202</v>
      </c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8"/>
      <c r="AL313" s="54">
        <v>226</v>
      </c>
      <c r="AM313" s="59"/>
      <c r="AN313" s="59"/>
      <c r="AO313" s="55"/>
      <c r="AP313" s="54" t="s">
        <v>41</v>
      </c>
      <c r="AQ313" s="59"/>
      <c r="AR313" s="59"/>
      <c r="AS313" s="59"/>
      <c r="AT313" s="59"/>
      <c r="AU313" s="55"/>
      <c r="AV313" s="54">
        <v>9</v>
      </c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5"/>
      <c r="BH313" s="60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  <c r="BT313" s="61"/>
      <c r="BU313" s="62"/>
      <c r="BV313" s="39">
        <f t="shared" si="6"/>
        <v>0</v>
      </c>
      <c r="BW313" s="40"/>
      <c r="BX313" s="40"/>
      <c r="BY313" s="40"/>
      <c r="BZ313" s="40"/>
      <c r="CA313" s="41"/>
    </row>
    <row r="314" spans="1:79" s="14" customFormat="1" ht="15.75" customHeight="1" hidden="1">
      <c r="A314" s="54">
        <v>3</v>
      </c>
      <c r="B314" s="55"/>
      <c r="C314" s="17"/>
      <c r="D314" s="56" t="s">
        <v>203</v>
      </c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8"/>
      <c r="AL314" s="54">
        <v>226</v>
      </c>
      <c r="AM314" s="59"/>
      <c r="AN314" s="59"/>
      <c r="AO314" s="55"/>
      <c r="AP314" s="54" t="s">
        <v>41</v>
      </c>
      <c r="AQ314" s="59"/>
      <c r="AR314" s="59"/>
      <c r="AS314" s="59"/>
      <c r="AT314" s="59"/>
      <c r="AU314" s="55"/>
      <c r="AV314" s="54">
        <v>6</v>
      </c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5"/>
      <c r="BH314" s="60"/>
      <c r="BI314" s="61"/>
      <c r="BJ314" s="61"/>
      <c r="BK314" s="61"/>
      <c r="BL314" s="61"/>
      <c r="BM314" s="61"/>
      <c r="BN314" s="61"/>
      <c r="BO314" s="61"/>
      <c r="BP314" s="61"/>
      <c r="BQ314" s="61"/>
      <c r="BR314" s="61"/>
      <c r="BS314" s="61"/>
      <c r="BT314" s="61"/>
      <c r="BU314" s="62"/>
      <c r="BV314" s="39">
        <f t="shared" si="6"/>
        <v>0</v>
      </c>
      <c r="BW314" s="40"/>
      <c r="BX314" s="40"/>
      <c r="BY314" s="40"/>
      <c r="BZ314" s="40"/>
      <c r="CA314" s="41"/>
    </row>
    <row r="315" spans="1:79" s="14" customFormat="1" ht="15.75" customHeight="1" hidden="1">
      <c r="A315" s="54">
        <v>4</v>
      </c>
      <c r="B315" s="55"/>
      <c r="C315" s="17"/>
      <c r="D315" s="56" t="s">
        <v>204</v>
      </c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8"/>
      <c r="AL315" s="54">
        <v>226</v>
      </c>
      <c r="AM315" s="59"/>
      <c r="AN315" s="59"/>
      <c r="AO315" s="55"/>
      <c r="AP315" s="54" t="s">
        <v>41</v>
      </c>
      <c r="AQ315" s="59"/>
      <c r="AR315" s="59"/>
      <c r="AS315" s="59"/>
      <c r="AT315" s="59"/>
      <c r="AU315" s="55"/>
      <c r="AV315" s="54">
        <v>2</v>
      </c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5"/>
      <c r="BH315" s="60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  <c r="BT315" s="61"/>
      <c r="BU315" s="62"/>
      <c r="BV315" s="39">
        <f t="shared" si="6"/>
        <v>0</v>
      </c>
      <c r="BW315" s="40"/>
      <c r="BX315" s="40"/>
      <c r="BY315" s="40"/>
      <c r="BZ315" s="40"/>
      <c r="CA315" s="41"/>
    </row>
    <row r="316" spans="1:79" s="14" customFormat="1" ht="15.75" customHeight="1" hidden="1">
      <c r="A316" s="54">
        <v>5</v>
      </c>
      <c r="B316" s="55"/>
      <c r="C316" s="17"/>
      <c r="D316" s="56" t="s">
        <v>205</v>
      </c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8"/>
      <c r="AL316" s="54">
        <v>226</v>
      </c>
      <c r="AM316" s="59"/>
      <c r="AN316" s="59"/>
      <c r="AO316" s="55"/>
      <c r="AP316" s="54" t="s">
        <v>41</v>
      </c>
      <c r="AQ316" s="59"/>
      <c r="AR316" s="59"/>
      <c r="AS316" s="59"/>
      <c r="AT316" s="59"/>
      <c r="AU316" s="55"/>
      <c r="AV316" s="54">
        <v>1</v>
      </c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5"/>
      <c r="BH316" s="60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  <c r="BS316" s="61"/>
      <c r="BT316" s="61"/>
      <c r="BU316" s="62"/>
      <c r="BV316" s="39">
        <f t="shared" si="6"/>
        <v>0</v>
      </c>
      <c r="BW316" s="40"/>
      <c r="BX316" s="40"/>
      <c r="BY316" s="40"/>
      <c r="BZ316" s="40"/>
      <c r="CA316" s="41"/>
    </row>
    <row r="317" spans="1:79" s="14" customFormat="1" ht="14.25" customHeight="1" hidden="1">
      <c r="A317" s="54">
        <v>6</v>
      </c>
      <c r="B317" s="55"/>
      <c r="C317" s="17"/>
      <c r="D317" s="56" t="s">
        <v>206</v>
      </c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8"/>
      <c r="AL317" s="54">
        <v>226</v>
      </c>
      <c r="AM317" s="59"/>
      <c r="AN317" s="59"/>
      <c r="AO317" s="55"/>
      <c r="AP317" s="54" t="s">
        <v>41</v>
      </c>
      <c r="AQ317" s="59"/>
      <c r="AR317" s="59"/>
      <c r="AS317" s="59"/>
      <c r="AT317" s="59"/>
      <c r="AU317" s="55"/>
      <c r="AV317" s="54">
        <v>5</v>
      </c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5"/>
      <c r="BH317" s="60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  <c r="BT317" s="61"/>
      <c r="BU317" s="62"/>
      <c r="BV317" s="39">
        <f t="shared" si="6"/>
        <v>0</v>
      </c>
      <c r="BW317" s="40"/>
      <c r="BX317" s="40"/>
      <c r="BY317" s="40"/>
      <c r="BZ317" s="40"/>
      <c r="CA317" s="41"/>
    </row>
    <row r="318" spans="1:79" s="14" customFormat="1" ht="14.25" customHeight="1" hidden="1">
      <c r="A318" s="54">
        <v>7</v>
      </c>
      <c r="B318" s="55"/>
      <c r="C318" s="17"/>
      <c r="D318" s="56" t="s">
        <v>207</v>
      </c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8"/>
      <c r="AL318" s="54">
        <v>226</v>
      </c>
      <c r="AM318" s="59"/>
      <c r="AN318" s="59"/>
      <c r="AO318" s="55"/>
      <c r="AP318" s="54" t="s">
        <v>41</v>
      </c>
      <c r="AQ318" s="59"/>
      <c r="AR318" s="59"/>
      <c r="AS318" s="59"/>
      <c r="AT318" s="59"/>
      <c r="AU318" s="55"/>
      <c r="AV318" s="54">
        <v>3</v>
      </c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5"/>
      <c r="BH318" s="60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  <c r="BT318" s="61"/>
      <c r="BU318" s="62"/>
      <c r="BV318" s="39">
        <f t="shared" si="6"/>
        <v>0</v>
      </c>
      <c r="BW318" s="40"/>
      <c r="BX318" s="40"/>
      <c r="BY318" s="40"/>
      <c r="BZ318" s="40"/>
      <c r="CA318" s="41"/>
    </row>
    <row r="319" spans="1:79" s="14" customFormat="1" ht="14.25" customHeight="1" hidden="1">
      <c r="A319" s="54">
        <v>8</v>
      </c>
      <c r="B319" s="55"/>
      <c r="C319" s="17"/>
      <c r="D319" s="56" t="s">
        <v>208</v>
      </c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8"/>
      <c r="AL319" s="54">
        <v>226</v>
      </c>
      <c r="AM319" s="59"/>
      <c r="AN319" s="59"/>
      <c r="AO319" s="55"/>
      <c r="AP319" s="54" t="s">
        <v>41</v>
      </c>
      <c r="AQ319" s="59"/>
      <c r="AR319" s="59"/>
      <c r="AS319" s="59"/>
      <c r="AT319" s="59"/>
      <c r="AU319" s="55"/>
      <c r="AV319" s="54">
        <v>2</v>
      </c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5"/>
      <c r="BH319" s="60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  <c r="BS319" s="61"/>
      <c r="BT319" s="61"/>
      <c r="BU319" s="62"/>
      <c r="BV319" s="39">
        <f t="shared" si="6"/>
        <v>0</v>
      </c>
      <c r="BW319" s="40"/>
      <c r="BX319" s="40"/>
      <c r="BY319" s="40"/>
      <c r="BZ319" s="40"/>
      <c r="CA319" s="41"/>
    </row>
    <row r="320" spans="1:79" s="14" customFormat="1" ht="12.75" customHeight="1">
      <c r="A320" s="42"/>
      <c r="B320" s="42"/>
      <c r="C320" s="18"/>
      <c r="D320" s="43" t="s">
        <v>193</v>
      </c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>
        <v>225</v>
      </c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4">
        <f>BV312</f>
        <v>121548</v>
      </c>
      <c r="BW320" s="44"/>
      <c r="BX320" s="44"/>
      <c r="BY320" s="44"/>
      <c r="BZ320" s="44"/>
      <c r="CA320" s="44"/>
    </row>
    <row r="321" spans="1:79" s="14" customFormat="1" ht="13.5" customHeight="1">
      <c r="A321" s="21"/>
      <c r="B321" s="21"/>
      <c r="C321" s="21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3"/>
      <c r="BW321" s="23"/>
      <c r="BX321" s="23"/>
      <c r="BY321" s="23"/>
      <c r="BZ321" s="23"/>
      <c r="CA321" s="23"/>
    </row>
    <row r="322" spans="1:79" ht="15.75">
      <c r="A322" s="115" t="s">
        <v>213</v>
      </c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15"/>
      <c r="AK322" s="115"/>
      <c r="AL322" s="115"/>
      <c r="AM322" s="115"/>
      <c r="AN322" s="115"/>
      <c r="AO322" s="115"/>
      <c r="AP322" s="115"/>
      <c r="AQ322" s="115"/>
      <c r="AR322" s="115"/>
      <c r="AS322" s="115"/>
      <c r="AT322" s="115"/>
      <c r="AU322" s="115"/>
      <c r="AV322" s="115"/>
      <c r="AW322" s="115"/>
      <c r="AX322" s="115"/>
      <c r="AY322" s="115"/>
      <c r="AZ322" s="115"/>
      <c r="BA322" s="115"/>
      <c r="BB322" s="115"/>
      <c r="BC322" s="115"/>
      <c r="BD322" s="115"/>
      <c r="BE322" s="115"/>
      <c r="BF322" s="115"/>
      <c r="BG322" s="115"/>
      <c r="BH322" s="115"/>
      <c r="BI322" s="115"/>
      <c r="BJ322" s="115"/>
      <c r="BK322" s="115"/>
      <c r="BL322" s="115"/>
      <c r="BM322" s="115"/>
      <c r="BN322" s="115"/>
      <c r="BO322" s="115"/>
      <c r="BP322" s="115"/>
      <c r="BQ322" s="115"/>
      <c r="BR322" s="115"/>
      <c r="BS322" s="115"/>
      <c r="BT322" s="115"/>
      <c r="BU322" s="115"/>
      <c r="BV322" s="115"/>
      <c r="BW322" s="115"/>
      <c r="BX322" s="115"/>
      <c r="BY322" s="115"/>
      <c r="BZ322" s="115"/>
      <c r="CA322" s="115"/>
    </row>
    <row r="323" spans="1:97" ht="15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26" t="s">
        <v>39</v>
      </c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</row>
    <row r="324" spans="1:79" s="14" customFormat="1" ht="12.75" customHeight="1">
      <c r="A324" s="72" t="s">
        <v>1</v>
      </c>
      <c r="B324" s="73"/>
      <c r="C324" s="15"/>
      <c r="D324" s="72" t="s">
        <v>2</v>
      </c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3"/>
      <c r="AL324" s="72" t="s">
        <v>142</v>
      </c>
      <c r="AM324" s="76"/>
      <c r="AN324" s="76"/>
      <c r="AO324" s="73"/>
      <c r="AP324" s="72" t="s">
        <v>18</v>
      </c>
      <c r="AQ324" s="76"/>
      <c r="AR324" s="76"/>
      <c r="AS324" s="76"/>
      <c r="AT324" s="76"/>
      <c r="AU324" s="73"/>
      <c r="AV324" s="78" t="s">
        <v>35</v>
      </c>
      <c r="AW324" s="79"/>
      <c r="AX324" s="79"/>
      <c r="AY324" s="79"/>
      <c r="AZ324" s="79"/>
      <c r="BA324" s="79"/>
      <c r="BB324" s="79"/>
      <c r="BC324" s="79"/>
      <c r="BD324" s="79"/>
      <c r="BE324" s="79"/>
      <c r="BF324" s="79"/>
      <c r="BG324" s="80"/>
      <c r="BH324" s="72" t="s">
        <v>58</v>
      </c>
      <c r="BI324" s="76"/>
      <c r="BJ324" s="76"/>
      <c r="BK324" s="76"/>
      <c r="BL324" s="76"/>
      <c r="BM324" s="76"/>
      <c r="BN324" s="76"/>
      <c r="BO324" s="76"/>
      <c r="BP324" s="76"/>
      <c r="BQ324" s="76"/>
      <c r="BR324" s="76"/>
      <c r="BS324" s="76"/>
      <c r="BT324" s="76"/>
      <c r="BU324" s="73"/>
      <c r="BV324" s="72" t="s">
        <v>143</v>
      </c>
      <c r="BW324" s="76"/>
      <c r="BX324" s="76"/>
      <c r="BY324" s="76"/>
      <c r="BZ324" s="76"/>
      <c r="CA324" s="73"/>
    </row>
    <row r="325" spans="1:79" s="14" customFormat="1" ht="12.75">
      <c r="A325" s="74"/>
      <c r="B325" s="75"/>
      <c r="C325" s="15"/>
      <c r="D325" s="74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  <c r="AI325" s="77"/>
      <c r="AJ325" s="77"/>
      <c r="AK325" s="75"/>
      <c r="AL325" s="74"/>
      <c r="AM325" s="77"/>
      <c r="AN325" s="77"/>
      <c r="AO325" s="75"/>
      <c r="AP325" s="74"/>
      <c r="AQ325" s="77"/>
      <c r="AR325" s="77"/>
      <c r="AS325" s="77"/>
      <c r="AT325" s="77"/>
      <c r="AU325" s="75"/>
      <c r="AV325" s="81"/>
      <c r="AW325" s="82"/>
      <c r="AX325" s="82"/>
      <c r="AY325" s="82"/>
      <c r="AZ325" s="82"/>
      <c r="BA325" s="82"/>
      <c r="BB325" s="82"/>
      <c r="BC325" s="82"/>
      <c r="BD325" s="82"/>
      <c r="BE325" s="82"/>
      <c r="BF325" s="82"/>
      <c r="BG325" s="83"/>
      <c r="BH325" s="74"/>
      <c r="BI325" s="77"/>
      <c r="BJ325" s="77"/>
      <c r="BK325" s="77"/>
      <c r="BL325" s="77"/>
      <c r="BM325" s="77"/>
      <c r="BN325" s="77"/>
      <c r="BO325" s="77"/>
      <c r="BP325" s="77"/>
      <c r="BQ325" s="77"/>
      <c r="BR325" s="77"/>
      <c r="BS325" s="77"/>
      <c r="BT325" s="77"/>
      <c r="BU325" s="75"/>
      <c r="BV325" s="74"/>
      <c r="BW325" s="77"/>
      <c r="BX325" s="77"/>
      <c r="BY325" s="77"/>
      <c r="BZ325" s="77"/>
      <c r="CA325" s="75"/>
    </row>
    <row r="326" spans="1:79" s="14" customFormat="1" ht="12" customHeight="1">
      <c r="A326" s="68">
        <v>1</v>
      </c>
      <c r="B326" s="70"/>
      <c r="C326" s="16"/>
      <c r="D326" s="68">
        <v>2</v>
      </c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70"/>
      <c r="AL326" s="68">
        <v>3</v>
      </c>
      <c r="AM326" s="69"/>
      <c r="AN326" s="69"/>
      <c r="AO326" s="70"/>
      <c r="AP326" s="68">
        <v>4</v>
      </c>
      <c r="AQ326" s="69"/>
      <c r="AR326" s="69"/>
      <c r="AS326" s="69"/>
      <c r="AT326" s="69"/>
      <c r="AU326" s="70"/>
      <c r="AV326" s="68">
        <v>5</v>
      </c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70"/>
      <c r="BH326" s="68">
        <v>6</v>
      </c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70"/>
      <c r="BV326" s="68" t="s">
        <v>30</v>
      </c>
      <c r="BW326" s="69"/>
      <c r="BX326" s="69"/>
      <c r="BY326" s="69"/>
      <c r="BZ326" s="69"/>
      <c r="CA326" s="70"/>
    </row>
    <row r="327" spans="1:79" s="14" customFormat="1" ht="15.75" customHeight="1" hidden="1">
      <c r="A327" s="54">
        <v>1</v>
      </c>
      <c r="B327" s="55"/>
      <c r="C327" s="17"/>
      <c r="D327" s="56" t="s">
        <v>144</v>
      </c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8"/>
      <c r="AL327" s="54">
        <v>226</v>
      </c>
      <c r="AM327" s="59"/>
      <c r="AN327" s="59"/>
      <c r="AO327" s="55"/>
      <c r="AP327" s="54" t="s">
        <v>43</v>
      </c>
      <c r="AQ327" s="59"/>
      <c r="AR327" s="59"/>
      <c r="AS327" s="59"/>
      <c r="AT327" s="59"/>
      <c r="AU327" s="55"/>
      <c r="AV327" s="54">
        <v>1</v>
      </c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5"/>
      <c r="BH327" s="60">
        <v>0</v>
      </c>
      <c r="BI327" s="61"/>
      <c r="BJ327" s="61"/>
      <c r="BK327" s="61"/>
      <c r="BL327" s="61"/>
      <c r="BM327" s="61"/>
      <c r="BN327" s="61"/>
      <c r="BO327" s="61"/>
      <c r="BP327" s="61"/>
      <c r="BQ327" s="61"/>
      <c r="BR327" s="61"/>
      <c r="BS327" s="61"/>
      <c r="BT327" s="61"/>
      <c r="BU327" s="62"/>
      <c r="BV327" s="39">
        <f>AV327*BH327</f>
        <v>0</v>
      </c>
      <c r="BW327" s="40"/>
      <c r="BX327" s="40"/>
      <c r="BY327" s="40"/>
      <c r="BZ327" s="40"/>
      <c r="CA327" s="41"/>
    </row>
    <row r="328" spans="1:79" s="14" customFormat="1" ht="15" customHeight="1">
      <c r="A328" s="63">
        <v>1</v>
      </c>
      <c r="B328" s="64"/>
      <c r="C328" s="17"/>
      <c r="D328" s="65" t="s">
        <v>187</v>
      </c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7"/>
    </row>
    <row r="329" spans="1:79" s="14" customFormat="1" ht="0.75" customHeight="1" hidden="1">
      <c r="A329" s="42"/>
      <c r="B329" s="42"/>
      <c r="C329" s="18"/>
      <c r="D329" s="43" t="s">
        <v>145</v>
      </c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>
        <v>226</v>
      </c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  <c r="BV329" s="44">
        <f>SUM(BV327:CA327)</f>
        <v>0</v>
      </c>
      <c r="BW329" s="44"/>
      <c r="BX329" s="44"/>
      <c r="BY329" s="44"/>
      <c r="BZ329" s="44"/>
      <c r="CA329" s="44"/>
    </row>
    <row r="330" spans="1:79" s="14" customFormat="1" ht="15" customHeight="1" hidden="1">
      <c r="A330" s="54">
        <v>1</v>
      </c>
      <c r="B330" s="55"/>
      <c r="C330" s="17"/>
      <c r="D330" s="56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8"/>
      <c r="AL330" s="54">
        <v>225</v>
      </c>
      <c r="AM330" s="59"/>
      <c r="AN330" s="59"/>
      <c r="AO330" s="55"/>
      <c r="AP330" s="54" t="s">
        <v>41</v>
      </c>
      <c r="AQ330" s="59"/>
      <c r="AR330" s="59"/>
      <c r="AS330" s="59"/>
      <c r="AT330" s="59"/>
      <c r="AU330" s="55"/>
      <c r="AV330" s="54">
        <v>1</v>
      </c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5"/>
      <c r="BH330" s="60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  <c r="BS330" s="61"/>
      <c r="BT330" s="61"/>
      <c r="BU330" s="62"/>
      <c r="BV330" s="39">
        <f>AV330*BH330</f>
        <v>0</v>
      </c>
      <c r="BW330" s="40"/>
      <c r="BX330" s="40"/>
      <c r="BY330" s="40"/>
      <c r="BZ330" s="40"/>
      <c r="CA330" s="41"/>
    </row>
    <row r="331" spans="1:79" s="14" customFormat="1" ht="15.75" customHeight="1" hidden="1">
      <c r="A331" s="54">
        <v>2</v>
      </c>
      <c r="B331" s="55"/>
      <c r="C331" s="17"/>
      <c r="D331" s="56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8"/>
      <c r="AL331" s="54">
        <v>225</v>
      </c>
      <c r="AM331" s="59"/>
      <c r="AN331" s="59"/>
      <c r="AO331" s="55"/>
      <c r="AP331" s="54" t="s">
        <v>71</v>
      </c>
      <c r="AQ331" s="59"/>
      <c r="AR331" s="59"/>
      <c r="AS331" s="59"/>
      <c r="AT331" s="59"/>
      <c r="AU331" s="55"/>
      <c r="AV331" s="54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5"/>
      <c r="BH331" s="60"/>
      <c r="BI331" s="61"/>
      <c r="BJ331" s="61"/>
      <c r="BK331" s="61"/>
      <c r="BL331" s="61"/>
      <c r="BM331" s="61"/>
      <c r="BN331" s="61"/>
      <c r="BO331" s="61"/>
      <c r="BP331" s="61"/>
      <c r="BQ331" s="61"/>
      <c r="BR331" s="61"/>
      <c r="BS331" s="61"/>
      <c r="BT331" s="61"/>
      <c r="BU331" s="62"/>
      <c r="BV331" s="39">
        <f>AV331*BH331</f>
        <v>0</v>
      </c>
      <c r="BW331" s="40"/>
      <c r="BX331" s="40"/>
      <c r="BY331" s="40"/>
      <c r="BZ331" s="40"/>
      <c r="CA331" s="41"/>
    </row>
    <row r="332" spans="1:79" s="14" customFormat="1" ht="15.75" customHeight="1">
      <c r="A332" s="54">
        <v>2</v>
      </c>
      <c r="B332" s="55"/>
      <c r="C332" s="17"/>
      <c r="D332" s="56" t="s">
        <v>195</v>
      </c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8"/>
      <c r="AL332" s="54">
        <v>225</v>
      </c>
      <c r="AM332" s="59"/>
      <c r="AN332" s="59"/>
      <c r="AO332" s="55"/>
      <c r="AP332" s="54" t="s">
        <v>71</v>
      </c>
      <c r="AQ332" s="59"/>
      <c r="AR332" s="59"/>
      <c r="AS332" s="59"/>
      <c r="AT332" s="59"/>
      <c r="AU332" s="55"/>
      <c r="AV332" s="54">
        <v>1</v>
      </c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5"/>
      <c r="BH332" s="60">
        <v>99963.7</v>
      </c>
      <c r="BI332" s="61"/>
      <c r="BJ332" s="61"/>
      <c r="BK332" s="61"/>
      <c r="BL332" s="61"/>
      <c r="BM332" s="61"/>
      <c r="BN332" s="61"/>
      <c r="BO332" s="61"/>
      <c r="BP332" s="61"/>
      <c r="BQ332" s="61"/>
      <c r="BR332" s="61"/>
      <c r="BS332" s="61"/>
      <c r="BT332" s="61"/>
      <c r="BU332" s="62"/>
      <c r="BV332" s="39">
        <f>AV332*BH332</f>
        <v>99963.7</v>
      </c>
      <c r="BW332" s="40"/>
      <c r="BX332" s="40"/>
      <c r="BY332" s="40"/>
      <c r="BZ332" s="40"/>
      <c r="CA332" s="41"/>
    </row>
    <row r="333" spans="1:79" s="14" customFormat="1" ht="12.75" customHeight="1">
      <c r="A333" s="42"/>
      <c r="B333" s="42"/>
      <c r="C333" s="18"/>
      <c r="D333" s="43" t="s">
        <v>188</v>
      </c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>
        <v>225</v>
      </c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  <c r="BV333" s="44">
        <f>BV330+BV332</f>
        <v>99963.7</v>
      </c>
      <c r="BW333" s="44"/>
      <c r="BX333" s="44"/>
      <c r="BY333" s="44"/>
      <c r="BZ333" s="44"/>
      <c r="CA333" s="44"/>
    </row>
    <row r="334" spans="1:79" s="14" customFormat="1" ht="15" customHeight="1">
      <c r="A334" s="37"/>
      <c r="B334" s="37"/>
      <c r="C334" s="20"/>
      <c r="D334" s="38" t="s">
        <v>100</v>
      </c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>
        <v>225</v>
      </c>
      <c r="AM334" s="38"/>
      <c r="AN334" s="38"/>
      <c r="AO334" s="38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289">
        <f>BV329+BV333</f>
        <v>99963.7</v>
      </c>
      <c r="BW334" s="289"/>
      <c r="BX334" s="289"/>
      <c r="BY334" s="289"/>
      <c r="BZ334" s="289"/>
      <c r="CA334" s="289"/>
    </row>
    <row r="335" spans="1:79" s="14" customFormat="1" ht="15" customHeight="1">
      <c r="A335" s="21"/>
      <c r="B335" s="21"/>
      <c r="C335" s="21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3"/>
      <c r="BW335" s="23"/>
      <c r="BX335" s="23"/>
      <c r="BY335" s="23"/>
      <c r="BZ335" s="23"/>
      <c r="CA335" s="23"/>
    </row>
    <row r="336" spans="1:97" ht="15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36" t="s">
        <v>57</v>
      </c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</row>
    <row r="337" spans="1:79" s="14" customFormat="1" ht="12.75" customHeight="1">
      <c r="A337" s="72" t="s">
        <v>1</v>
      </c>
      <c r="B337" s="73"/>
      <c r="C337" s="15"/>
      <c r="D337" s="72" t="s">
        <v>2</v>
      </c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3"/>
      <c r="AL337" s="72" t="s">
        <v>142</v>
      </c>
      <c r="AM337" s="76"/>
      <c r="AN337" s="76"/>
      <c r="AO337" s="73"/>
      <c r="AP337" s="72" t="s">
        <v>18</v>
      </c>
      <c r="AQ337" s="76"/>
      <c r="AR337" s="76"/>
      <c r="AS337" s="76"/>
      <c r="AT337" s="76"/>
      <c r="AU337" s="73"/>
      <c r="AV337" s="78" t="s">
        <v>35</v>
      </c>
      <c r="AW337" s="79"/>
      <c r="AX337" s="79"/>
      <c r="AY337" s="79"/>
      <c r="AZ337" s="79"/>
      <c r="BA337" s="79"/>
      <c r="BB337" s="79"/>
      <c r="BC337" s="79"/>
      <c r="BD337" s="79"/>
      <c r="BE337" s="79"/>
      <c r="BF337" s="79"/>
      <c r="BG337" s="80"/>
      <c r="BH337" s="72" t="s">
        <v>58</v>
      </c>
      <c r="BI337" s="76"/>
      <c r="BJ337" s="76"/>
      <c r="BK337" s="76"/>
      <c r="BL337" s="76"/>
      <c r="BM337" s="76"/>
      <c r="BN337" s="76"/>
      <c r="BO337" s="76"/>
      <c r="BP337" s="76"/>
      <c r="BQ337" s="76"/>
      <c r="BR337" s="76"/>
      <c r="BS337" s="76"/>
      <c r="BT337" s="76"/>
      <c r="BU337" s="73"/>
      <c r="BV337" s="72" t="s">
        <v>143</v>
      </c>
      <c r="BW337" s="76"/>
      <c r="BX337" s="76"/>
      <c r="BY337" s="76"/>
      <c r="BZ337" s="76"/>
      <c r="CA337" s="73"/>
    </row>
    <row r="338" spans="1:79" s="14" customFormat="1" ht="12.75">
      <c r="A338" s="74"/>
      <c r="B338" s="75"/>
      <c r="C338" s="15"/>
      <c r="D338" s="74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  <c r="AI338" s="77"/>
      <c r="AJ338" s="77"/>
      <c r="AK338" s="75"/>
      <c r="AL338" s="74"/>
      <c r="AM338" s="77"/>
      <c r="AN338" s="77"/>
      <c r="AO338" s="75"/>
      <c r="AP338" s="74"/>
      <c r="AQ338" s="77"/>
      <c r="AR338" s="77"/>
      <c r="AS338" s="77"/>
      <c r="AT338" s="77"/>
      <c r="AU338" s="75"/>
      <c r="AV338" s="81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3"/>
      <c r="BH338" s="74"/>
      <c r="BI338" s="77"/>
      <c r="BJ338" s="77"/>
      <c r="BK338" s="77"/>
      <c r="BL338" s="77"/>
      <c r="BM338" s="77"/>
      <c r="BN338" s="77"/>
      <c r="BO338" s="77"/>
      <c r="BP338" s="77"/>
      <c r="BQ338" s="77"/>
      <c r="BR338" s="77"/>
      <c r="BS338" s="77"/>
      <c r="BT338" s="77"/>
      <c r="BU338" s="75"/>
      <c r="BV338" s="74"/>
      <c r="BW338" s="77"/>
      <c r="BX338" s="77"/>
      <c r="BY338" s="77"/>
      <c r="BZ338" s="77"/>
      <c r="CA338" s="75"/>
    </row>
    <row r="339" spans="1:79" s="14" customFormat="1" ht="12" customHeight="1">
      <c r="A339" s="68">
        <v>1</v>
      </c>
      <c r="B339" s="70"/>
      <c r="C339" s="16"/>
      <c r="D339" s="68">
        <v>2</v>
      </c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70"/>
      <c r="AL339" s="68">
        <v>3</v>
      </c>
      <c r="AM339" s="69"/>
      <c r="AN339" s="69"/>
      <c r="AO339" s="70"/>
      <c r="AP339" s="68">
        <v>4</v>
      </c>
      <c r="AQ339" s="69"/>
      <c r="AR339" s="69"/>
      <c r="AS339" s="69"/>
      <c r="AT339" s="69"/>
      <c r="AU339" s="70"/>
      <c r="AV339" s="68">
        <v>5</v>
      </c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70"/>
      <c r="BH339" s="68">
        <v>6</v>
      </c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70"/>
      <c r="BV339" s="68" t="s">
        <v>30</v>
      </c>
      <c r="BW339" s="69"/>
      <c r="BX339" s="69"/>
      <c r="BY339" s="69"/>
      <c r="BZ339" s="69"/>
      <c r="CA339" s="70"/>
    </row>
    <row r="340" spans="1:79" s="14" customFormat="1" ht="15.75" customHeight="1" hidden="1">
      <c r="A340" s="54">
        <v>1</v>
      </c>
      <c r="B340" s="55"/>
      <c r="C340" s="17"/>
      <c r="D340" s="56" t="s">
        <v>144</v>
      </c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8"/>
      <c r="AL340" s="54">
        <v>226</v>
      </c>
      <c r="AM340" s="59"/>
      <c r="AN340" s="59"/>
      <c r="AO340" s="55"/>
      <c r="AP340" s="54" t="s">
        <v>43</v>
      </c>
      <c r="AQ340" s="59"/>
      <c r="AR340" s="59"/>
      <c r="AS340" s="59"/>
      <c r="AT340" s="59"/>
      <c r="AU340" s="55"/>
      <c r="AV340" s="54">
        <v>1</v>
      </c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5"/>
      <c r="BH340" s="60">
        <v>0</v>
      </c>
      <c r="BI340" s="61"/>
      <c r="BJ340" s="61"/>
      <c r="BK340" s="61"/>
      <c r="BL340" s="61"/>
      <c r="BM340" s="61"/>
      <c r="BN340" s="61"/>
      <c r="BO340" s="61"/>
      <c r="BP340" s="61"/>
      <c r="BQ340" s="61"/>
      <c r="BR340" s="61"/>
      <c r="BS340" s="61"/>
      <c r="BT340" s="61"/>
      <c r="BU340" s="62"/>
      <c r="BV340" s="39">
        <f>AV340*BH340</f>
        <v>0</v>
      </c>
      <c r="BW340" s="40"/>
      <c r="BX340" s="40"/>
      <c r="BY340" s="40"/>
      <c r="BZ340" s="40"/>
      <c r="CA340" s="41"/>
    </row>
    <row r="341" spans="1:79" s="14" customFormat="1" ht="15" customHeight="1">
      <c r="A341" s="63"/>
      <c r="B341" s="64"/>
      <c r="C341" s="17"/>
      <c r="D341" s="65" t="s">
        <v>187</v>
      </c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7"/>
    </row>
    <row r="342" spans="1:79" s="14" customFormat="1" ht="0.75" customHeight="1" hidden="1">
      <c r="A342" s="42"/>
      <c r="B342" s="42"/>
      <c r="C342" s="18"/>
      <c r="D342" s="43" t="s">
        <v>145</v>
      </c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>
        <v>226</v>
      </c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  <c r="BS342" s="43"/>
      <c r="BT342" s="43"/>
      <c r="BU342" s="43"/>
      <c r="BV342" s="44">
        <f>SUM(BV340:CA340)</f>
        <v>0</v>
      </c>
      <c r="BW342" s="44"/>
      <c r="BX342" s="44"/>
      <c r="BY342" s="44"/>
      <c r="BZ342" s="44"/>
      <c r="CA342" s="44"/>
    </row>
    <row r="343" spans="1:79" s="14" customFormat="1" ht="15" customHeight="1" hidden="1">
      <c r="A343" s="54">
        <v>1</v>
      </c>
      <c r="B343" s="55"/>
      <c r="C343" s="17"/>
      <c r="D343" s="56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8"/>
      <c r="AL343" s="54">
        <v>225</v>
      </c>
      <c r="AM343" s="59"/>
      <c r="AN343" s="59"/>
      <c r="AO343" s="55"/>
      <c r="AP343" s="54" t="s">
        <v>41</v>
      </c>
      <c r="AQ343" s="59"/>
      <c r="AR343" s="59"/>
      <c r="AS343" s="59"/>
      <c r="AT343" s="59"/>
      <c r="AU343" s="55"/>
      <c r="AV343" s="54">
        <v>1</v>
      </c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5"/>
      <c r="BH343" s="60"/>
      <c r="BI343" s="61"/>
      <c r="BJ343" s="61"/>
      <c r="BK343" s="61"/>
      <c r="BL343" s="61"/>
      <c r="BM343" s="61"/>
      <c r="BN343" s="61"/>
      <c r="BO343" s="61"/>
      <c r="BP343" s="61"/>
      <c r="BQ343" s="61"/>
      <c r="BR343" s="61"/>
      <c r="BS343" s="61"/>
      <c r="BT343" s="61"/>
      <c r="BU343" s="62"/>
      <c r="BV343" s="39">
        <f>AV343*BH343</f>
        <v>0</v>
      </c>
      <c r="BW343" s="40"/>
      <c r="BX343" s="40"/>
      <c r="BY343" s="40"/>
      <c r="BZ343" s="40"/>
      <c r="CA343" s="41"/>
    </row>
    <row r="344" spans="1:79" s="14" customFormat="1" ht="14.25" customHeight="1">
      <c r="A344" s="45">
        <v>2</v>
      </c>
      <c r="B344" s="46"/>
      <c r="C344" s="34"/>
      <c r="D344" s="47" t="s">
        <v>243</v>
      </c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9"/>
      <c r="AL344" s="45">
        <v>225</v>
      </c>
      <c r="AM344" s="50"/>
      <c r="AN344" s="50"/>
      <c r="AO344" s="46"/>
      <c r="AP344" s="45" t="s">
        <v>41</v>
      </c>
      <c r="AQ344" s="50"/>
      <c r="AR344" s="50"/>
      <c r="AS344" s="50"/>
      <c r="AT344" s="50"/>
      <c r="AU344" s="46"/>
      <c r="AV344" s="45">
        <v>4650</v>
      </c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46"/>
      <c r="BH344" s="51">
        <v>10</v>
      </c>
      <c r="BI344" s="52"/>
      <c r="BJ344" s="52"/>
      <c r="BK344" s="52"/>
      <c r="BL344" s="52"/>
      <c r="BM344" s="52"/>
      <c r="BN344" s="52"/>
      <c r="BO344" s="52"/>
      <c r="BP344" s="52"/>
      <c r="BQ344" s="52"/>
      <c r="BR344" s="52"/>
      <c r="BS344" s="52"/>
      <c r="BT344" s="52"/>
      <c r="BU344" s="53"/>
      <c r="BV344" s="39">
        <f>AV344*BH344</f>
        <v>46500</v>
      </c>
      <c r="BW344" s="40"/>
      <c r="BX344" s="40"/>
      <c r="BY344" s="40"/>
      <c r="BZ344" s="40"/>
      <c r="CA344" s="41"/>
    </row>
    <row r="345" spans="1:79" s="14" customFormat="1" ht="15.75" customHeight="1">
      <c r="A345" s="45">
        <v>3</v>
      </c>
      <c r="B345" s="46"/>
      <c r="C345" s="34"/>
      <c r="D345" s="47" t="s">
        <v>244</v>
      </c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9"/>
      <c r="AL345" s="45">
        <v>340</v>
      </c>
      <c r="AM345" s="50"/>
      <c r="AN345" s="50"/>
      <c r="AO345" s="46"/>
      <c r="AP345" s="45" t="s">
        <v>163</v>
      </c>
      <c r="AQ345" s="50"/>
      <c r="AR345" s="50"/>
      <c r="AS345" s="50"/>
      <c r="AT345" s="50"/>
      <c r="AU345" s="46"/>
      <c r="AV345" s="45">
        <v>30</v>
      </c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46"/>
      <c r="BH345" s="51">
        <v>340.7433333333333</v>
      </c>
      <c r="BI345" s="52"/>
      <c r="BJ345" s="52"/>
      <c r="BK345" s="52"/>
      <c r="BL345" s="52"/>
      <c r="BM345" s="52"/>
      <c r="BN345" s="52"/>
      <c r="BO345" s="52"/>
      <c r="BP345" s="52"/>
      <c r="BQ345" s="52"/>
      <c r="BR345" s="52"/>
      <c r="BS345" s="52"/>
      <c r="BT345" s="52"/>
      <c r="BU345" s="53"/>
      <c r="BV345" s="39">
        <f>AV345*BH345</f>
        <v>10222.3</v>
      </c>
      <c r="BW345" s="40"/>
      <c r="BX345" s="40"/>
      <c r="BY345" s="40"/>
      <c r="BZ345" s="40"/>
      <c r="CA345" s="41"/>
    </row>
    <row r="346" spans="1:79" s="14" customFormat="1" ht="12.75" customHeight="1">
      <c r="A346" s="42"/>
      <c r="B346" s="42"/>
      <c r="C346" s="18"/>
      <c r="D346" s="43" t="s">
        <v>188</v>
      </c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>
        <v>340</v>
      </c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43"/>
      <c r="BR346" s="43"/>
      <c r="BS346" s="43"/>
      <c r="BT346" s="43"/>
      <c r="BU346" s="43"/>
      <c r="BV346" s="44">
        <f>BV344+BV345</f>
        <v>56722.3</v>
      </c>
      <c r="BW346" s="44"/>
      <c r="BX346" s="44"/>
      <c r="BY346" s="44"/>
      <c r="BZ346" s="44"/>
      <c r="CA346" s="44"/>
    </row>
    <row r="347" spans="1:79" s="14" customFormat="1" ht="15" customHeight="1">
      <c r="A347" s="37"/>
      <c r="B347" s="37"/>
      <c r="C347" s="20"/>
      <c r="D347" s="38" t="s">
        <v>100</v>
      </c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>
        <v>340</v>
      </c>
      <c r="AM347" s="38"/>
      <c r="AN347" s="38"/>
      <c r="AO347" s="38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5">
        <f>BV342+BV346</f>
        <v>56722.3</v>
      </c>
      <c r="BW347" s="35"/>
      <c r="BX347" s="35"/>
      <c r="BY347" s="35"/>
      <c r="BZ347" s="35"/>
      <c r="CA347" s="35"/>
    </row>
    <row r="348" spans="1:79" s="14" customFormat="1" ht="15" customHeight="1">
      <c r="A348" s="21"/>
      <c r="B348" s="21"/>
      <c r="C348" s="21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3"/>
      <c r="BW348" s="23"/>
      <c r="BX348" s="23"/>
      <c r="BY348" s="23"/>
      <c r="BZ348" s="23"/>
      <c r="CA348" s="23"/>
    </row>
    <row r="349" spans="1:79" ht="15.75">
      <c r="A349" s="115" t="s">
        <v>214</v>
      </c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  <c r="AJ349" s="115"/>
      <c r="AK349" s="115"/>
      <c r="AL349" s="115"/>
      <c r="AM349" s="115"/>
      <c r="AN349" s="115"/>
      <c r="AO349" s="115"/>
      <c r="AP349" s="115"/>
      <c r="AQ349" s="115"/>
      <c r="AR349" s="115"/>
      <c r="AS349" s="115"/>
      <c r="AT349" s="115"/>
      <c r="AU349" s="115"/>
      <c r="AV349" s="115"/>
      <c r="AW349" s="115"/>
      <c r="AX349" s="115"/>
      <c r="AY349" s="115"/>
      <c r="AZ349" s="115"/>
      <c r="BA349" s="115"/>
      <c r="BB349" s="115"/>
      <c r="BC349" s="115"/>
      <c r="BD349" s="115"/>
      <c r="BE349" s="115"/>
      <c r="BF349" s="115"/>
      <c r="BG349" s="115"/>
      <c r="BH349" s="115"/>
      <c r="BI349" s="115"/>
      <c r="BJ349" s="115"/>
      <c r="BK349" s="115"/>
      <c r="BL349" s="115"/>
      <c r="BM349" s="115"/>
      <c r="BN349" s="115"/>
      <c r="BO349" s="115"/>
      <c r="BP349" s="115"/>
      <c r="BQ349" s="115"/>
      <c r="BR349" s="115"/>
      <c r="BS349" s="115"/>
      <c r="BT349" s="115"/>
      <c r="BU349" s="115"/>
      <c r="BV349" s="115"/>
      <c r="BW349" s="115"/>
      <c r="BX349" s="115"/>
      <c r="BY349" s="115"/>
      <c r="BZ349" s="115"/>
      <c r="CA349" s="115"/>
    </row>
    <row r="350" spans="1:97" ht="15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26" t="s">
        <v>39</v>
      </c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</row>
    <row r="351" spans="1:79" s="14" customFormat="1" ht="12.75" customHeight="1">
      <c r="A351" s="72" t="s">
        <v>1</v>
      </c>
      <c r="B351" s="73"/>
      <c r="C351" s="15"/>
      <c r="D351" s="72" t="s">
        <v>2</v>
      </c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3"/>
      <c r="AL351" s="72" t="s">
        <v>142</v>
      </c>
      <c r="AM351" s="76"/>
      <c r="AN351" s="76"/>
      <c r="AO351" s="73"/>
      <c r="AP351" s="72" t="s">
        <v>18</v>
      </c>
      <c r="AQ351" s="76"/>
      <c r="AR351" s="76"/>
      <c r="AS351" s="76"/>
      <c r="AT351" s="76"/>
      <c r="AU351" s="73"/>
      <c r="AV351" s="78" t="s">
        <v>35</v>
      </c>
      <c r="AW351" s="79"/>
      <c r="AX351" s="79"/>
      <c r="AY351" s="79"/>
      <c r="AZ351" s="79"/>
      <c r="BA351" s="79"/>
      <c r="BB351" s="79"/>
      <c r="BC351" s="79"/>
      <c r="BD351" s="79"/>
      <c r="BE351" s="79"/>
      <c r="BF351" s="79"/>
      <c r="BG351" s="80"/>
      <c r="BH351" s="72" t="s">
        <v>58</v>
      </c>
      <c r="BI351" s="76"/>
      <c r="BJ351" s="76"/>
      <c r="BK351" s="76"/>
      <c r="BL351" s="76"/>
      <c r="BM351" s="76"/>
      <c r="BN351" s="76"/>
      <c r="BO351" s="76"/>
      <c r="BP351" s="76"/>
      <c r="BQ351" s="76"/>
      <c r="BR351" s="76"/>
      <c r="BS351" s="76"/>
      <c r="BT351" s="76"/>
      <c r="BU351" s="73"/>
      <c r="BV351" s="72" t="s">
        <v>143</v>
      </c>
      <c r="BW351" s="76"/>
      <c r="BX351" s="76"/>
      <c r="BY351" s="76"/>
      <c r="BZ351" s="76"/>
      <c r="CA351" s="73"/>
    </row>
    <row r="352" spans="1:79" s="14" customFormat="1" ht="12.75">
      <c r="A352" s="74"/>
      <c r="B352" s="75"/>
      <c r="C352" s="15"/>
      <c r="D352" s="74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77"/>
      <c r="AH352" s="77"/>
      <c r="AI352" s="77"/>
      <c r="AJ352" s="77"/>
      <c r="AK352" s="75"/>
      <c r="AL352" s="74"/>
      <c r="AM352" s="77"/>
      <c r="AN352" s="77"/>
      <c r="AO352" s="75"/>
      <c r="AP352" s="74"/>
      <c r="AQ352" s="77"/>
      <c r="AR352" s="77"/>
      <c r="AS352" s="77"/>
      <c r="AT352" s="77"/>
      <c r="AU352" s="75"/>
      <c r="AV352" s="81"/>
      <c r="AW352" s="82"/>
      <c r="AX352" s="82"/>
      <c r="AY352" s="82"/>
      <c r="AZ352" s="82"/>
      <c r="BA352" s="82"/>
      <c r="BB352" s="82"/>
      <c r="BC352" s="82"/>
      <c r="BD352" s="82"/>
      <c r="BE352" s="82"/>
      <c r="BF352" s="82"/>
      <c r="BG352" s="83"/>
      <c r="BH352" s="74"/>
      <c r="BI352" s="77"/>
      <c r="BJ352" s="77"/>
      <c r="BK352" s="77"/>
      <c r="BL352" s="77"/>
      <c r="BM352" s="77"/>
      <c r="BN352" s="77"/>
      <c r="BO352" s="77"/>
      <c r="BP352" s="77"/>
      <c r="BQ352" s="77"/>
      <c r="BR352" s="77"/>
      <c r="BS352" s="77"/>
      <c r="BT352" s="77"/>
      <c r="BU352" s="75"/>
      <c r="BV352" s="74"/>
      <c r="BW352" s="77"/>
      <c r="BX352" s="77"/>
      <c r="BY352" s="77"/>
      <c r="BZ352" s="77"/>
      <c r="CA352" s="75"/>
    </row>
    <row r="353" spans="1:79" s="14" customFormat="1" ht="12" customHeight="1">
      <c r="A353" s="68">
        <v>1</v>
      </c>
      <c r="B353" s="70"/>
      <c r="C353" s="16"/>
      <c r="D353" s="68">
        <v>2</v>
      </c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70"/>
      <c r="AL353" s="68">
        <v>3</v>
      </c>
      <c r="AM353" s="69"/>
      <c r="AN353" s="69"/>
      <c r="AO353" s="70"/>
      <c r="AP353" s="68">
        <v>4</v>
      </c>
      <c r="AQ353" s="69"/>
      <c r="AR353" s="69"/>
      <c r="AS353" s="69"/>
      <c r="AT353" s="69"/>
      <c r="AU353" s="70"/>
      <c r="AV353" s="68">
        <v>5</v>
      </c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70"/>
      <c r="BH353" s="68">
        <v>6</v>
      </c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70"/>
      <c r="BV353" s="68" t="s">
        <v>30</v>
      </c>
      <c r="BW353" s="69"/>
      <c r="BX353" s="69"/>
      <c r="BY353" s="69"/>
      <c r="BZ353" s="69"/>
      <c r="CA353" s="70"/>
    </row>
    <row r="354" spans="1:79" s="14" customFormat="1" ht="15.75" customHeight="1" hidden="1">
      <c r="A354" s="54">
        <v>1</v>
      </c>
      <c r="B354" s="55"/>
      <c r="C354" s="17"/>
      <c r="D354" s="56" t="s">
        <v>144</v>
      </c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8"/>
      <c r="AL354" s="54">
        <v>226</v>
      </c>
      <c r="AM354" s="59"/>
      <c r="AN354" s="59"/>
      <c r="AO354" s="55"/>
      <c r="AP354" s="54" t="s">
        <v>43</v>
      </c>
      <c r="AQ354" s="59"/>
      <c r="AR354" s="59"/>
      <c r="AS354" s="59"/>
      <c r="AT354" s="59"/>
      <c r="AU354" s="55"/>
      <c r="AV354" s="54">
        <v>1</v>
      </c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5"/>
      <c r="BH354" s="60">
        <v>0</v>
      </c>
      <c r="BI354" s="61"/>
      <c r="BJ354" s="61"/>
      <c r="BK354" s="61"/>
      <c r="BL354" s="61"/>
      <c r="BM354" s="61"/>
      <c r="BN354" s="61"/>
      <c r="BO354" s="61"/>
      <c r="BP354" s="61"/>
      <c r="BQ354" s="61"/>
      <c r="BR354" s="61"/>
      <c r="BS354" s="61"/>
      <c r="BT354" s="61"/>
      <c r="BU354" s="62"/>
      <c r="BV354" s="39">
        <f>AV354*BH354</f>
        <v>0</v>
      </c>
      <c r="BW354" s="40"/>
      <c r="BX354" s="40"/>
      <c r="BY354" s="40"/>
      <c r="BZ354" s="40"/>
      <c r="CA354" s="41"/>
    </row>
    <row r="355" spans="1:79" s="14" customFormat="1" ht="15" customHeight="1">
      <c r="A355" s="63">
        <v>1</v>
      </c>
      <c r="B355" s="64"/>
      <c r="C355" s="17"/>
      <c r="D355" s="65" t="s">
        <v>187</v>
      </c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7"/>
    </row>
    <row r="356" spans="1:79" s="14" customFormat="1" ht="0.75" customHeight="1" hidden="1">
      <c r="A356" s="42"/>
      <c r="B356" s="42"/>
      <c r="C356" s="18"/>
      <c r="D356" s="43" t="s">
        <v>145</v>
      </c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>
        <v>226</v>
      </c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3"/>
      <c r="BQ356" s="43"/>
      <c r="BR356" s="43"/>
      <c r="BS356" s="43"/>
      <c r="BT356" s="43"/>
      <c r="BU356" s="43"/>
      <c r="BV356" s="44">
        <f>SUM(BV354:CA354)</f>
        <v>0</v>
      </c>
      <c r="BW356" s="44"/>
      <c r="BX356" s="44"/>
      <c r="BY356" s="44"/>
      <c r="BZ356" s="44"/>
      <c r="CA356" s="44"/>
    </row>
    <row r="357" spans="1:79" s="14" customFormat="1" ht="15" customHeight="1" hidden="1">
      <c r="A357" s="54">
        <v>1</v>
      </c>
      <c r="B357" s="55"/>
      <c r="C357" s="17"/>
      <c r="D357" s="56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8"/>
      <c r="AL357" s="54">
        <v>225</v>
      </c>
      <c r="AM357" s="59"/>
      <c r="AN357" s="59"/>
      <c r="AO357" s="55"/>
      <c r="AP357" s="54" t="s">
        <v>41</v>
      </c>
      <c r="AQ357" s="59"/>
      <c r="AR357" s="59"/>
      <c r="AS357" s="59"/>
      <c r="AT357" s="59"/>
      <c r="AU357" s="55"/>
      <c r="AV357" s="54">
        <v>1</v>
      </c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5"/>
      <c r="BH357" s="60"/>
      <c r="BI357" s="61"/>
      <c r="BJ357" s="61"/>
      <c r="BK357" s="61"/>
      <c r="BL357" s="61"/>
      <c r="BM357" s="61"/>
      <c r="BN357" s="61"/>
      <c r="BO357" s="61"/>
      <c r="BP357" s="61"/>
      <c r="BQ357" s="61"/>
      <c r="BR357" s="61"/>
      <c r="BS357" s="61"/>
      <c r="BT357" s="61"/>
      <c r="BU357" s="62"/>
      <c r="BV357" s="39">
        <f>AV357*BH357</f>
        <v>0</v>
      </c>
      <c r="BW357" s="40"/>
      <c r="BX357" s="40"/>
      <c r="BY357" s="40"/>
      <c r="BZ357" s="40"/>
      <c r="CA357" s="41"/>
    </row>
    <row r="358" spans="1:79" s="14" customFormat="1" ht="15.75" customHeight="1" hidden="1">
      <c r="A358" s="54">
        <v>2</v>
      </c>
      <c r="B358" s="55"/>
      <c r="C358" s="17"/>
      <c r="D358" s="56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8"/>
      <c r="AL358" s="54">
        <v>225</v>
      </c>
      <c r="AM358" s="59"/>
      <c r="AN358" s="59"/>
      <c r="AO358" s="55"/>
      <c r="AP358" s="54" t="s">
        <v>71</v>
      </c>
      <c r="AQ358" s="59"/>
      <c r="AR358" s="59"/>
      <c r="AS358" s="59"/>
      <c r="AT358" s="59"/>
      <c r="AU358" s="55"/>
      <c r="AV358" s="54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5"/>
      <c r="BH358" s="60"/>
      <c r="BI358" s="61"/>
      <c r="BJ358" s="61"/>
      <c r="BK358" s="61"/>
      <c r="BL358" s="61"/>
      <c r="BM358" s="61"/>
      <c r="BN358" s="61"/>
      <c r="BO358" s="61"/>
      <c r="BP358" s="61"/>
      <c r="BQ358" s="61"/>
      <c r="BR358" s="61"/>
      <c r="BS358" s="61"/>
      <c r="BT358" s="61"/>
      <c r="BU358" s="62"/>
      <c r="BV358" s="39">
        <f>AV358*BH358</f>
        <v>0</v>
      </c>
      <c r="BW358" s="40"/>
      <c r="BX358" s="40"/>
      <c r="BY358" s="40"/>
      <c r="BZ358" s="40"/>
      <c r="CA358" s="41"/>
    </row>
    <row r="359" spans="1:79" s="14" customFormat="1" ht="15.75" customHeight="1">
      <c r="A359" s="54">
        <v>2</v>
      </c>
      <c r="B359" s="55"/>
      <c r="C359" s="17"/>
      <c r="D359" s="56" t="s">
        <v>215</v>
      </c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8"/>
      <c r="AL359" s="54">
        <v>225</v>
      </c>
      <c r="AM359" s="59"/>
      <c r="AN359" s="59"/>
      <c r="AO359" s="55"/>
      <c r="AP359" s="54" t="s">
        <v>71</v>
      </c>
      <c r="AQ359" s="59"/>
      <c r="AR359" s="59"/>
      <c r="AS359" s="59"/>
      <c r="AT359" s="59"/>
      <c r="AU359" s="55"/>
      <c r="AV359" s="54">
        <v>1</v>
      </c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5"/>
      <c r="BH359" s="60">
        <v>26319</v>
      </c>
      <c r="BI359" s="61"/>
      <c r="BJ359" s="61"/>
      <c r="BK359" s="61"/>
      <c r="BL359" s="61"/>
      <c r="BM359" s="61"/>
      <c r="BN359" s="61"/>
      <c r="BO359" s="61"/>
      <c r="BP359" s="61"/>
      <c r="BQ359" s="61"/>
      <c r="BR359" s="61"/>
      <c r="BS359" s="61"/>
      <c r="BT359" s="61"/>
      <c r="BU359" s="62"/>
      <c r="BV359" s="39">
        <f>AV359*BH359</f>
        <v>26319</v>
      </c>
      <c r="BW359" s="40"/>
      <c r="BX359" s="40"/>
      <c r="BY359" s="40"/>
      <c r="BZ359" s="40"/>
      <c r="CA359" s="41"/>
    </row>
    <row r="360" spans="1:79" s="14" customFormat="1" ht="12.75" customHeight="1">
      <c r="A360" s="42"/>
      <c r="B360" s="42"/>
      <c r="C360" s="18"/>
      <c r="D360" s="43" t="s">
        <v>188</v>
      </c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>
        <v>225</v>
      </c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3"/>
      <c r="BQ360" s="43"/>
      <c r="BR360" s="43"/>
      <c r="BS360" s="43"/>
      <c r="BT360" s="43"/>
      <c r="BU360" s="43"/>
      <c r="BV360" s="44">
        <f>BV357+BV359</f>
        <v>26319</v>
      </c>
      <c r="BW360" s="44"/>
      <c r="BX360" s="44"/>
      <c r="BY360" s="44"/>
      <c r="BZ360" s="44"/>
      <c r="CA360" s="44"/>
    </row>
    <row r="361" spans="1:79" s="14" customFormat="1" ht="15" customHeight="1">
      <c r="A361" s="37"/>
      <c r="B361" s="37"/>
      <c r="C361" s="20"/>
      <c r="D361" s="38" t="s">
        <v>100</v>
      </c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>
        <v>225</v>
      </c>
      <c r="AM361" s="38"/>
      <c r="AN361" s="38"/>
      <c r="AO361" s="38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5">
        <f>BV356+BV360</f>
        <v>26319</v>
      </c>
      <c r="BW361" s="35"/>
      <c r="BX361" s="35"/>
      <c r="BY361" s="35"/>
      <c r="BZ361" s="35"/>
      <c r="CA361" s="35"/>
    </row>
    <row r="362" spans="1:79" s="14" customFormat="1" ht="15" customHeight="1">
      <c r="A362" s="21"/>
      <c r="B362" s="21"/>
      <c r="C362" s="21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3"/>
      <c r="BW362" s="23"/>
      <c r="BX362" s="23"/>
      <c r="BY362" s="23"/>
      <c r="BZ362" s="23"/>
      <c r="CA362" s="23"/>
    </row>
    <row r="363" spans="1:79" ht="15.75">
      <c r="A363" s="115" t="s">
        <v>212</v>
      </c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  <c r="AB363" s="115"/>
      <c r="AC363" s="115"/>
      <c r="AD363" s="115"/>
      <c r="AE363" s="115"/>
      <c r="AF363" s="115"/>
      <c r="AG363" s="115"/>
      <c r="AH363" s="115"/>
      <c r="AI363" s="115"/>
      <c r="AJ363" s="115"/>
      <c r="AK363" s="115"/>
      <c r="AL363" s="115"/>
      <c r="AM363" s="115"/>
      <c r="AN363" s="115"/>
      <c r="AO363" s="115"/>
      <c r="AP363" s="115"/>
      <c r="AQ363" s="115"/>
      <c r="AR363" s="115"/>
      <c r="AS363" s="115"/>
      <c r="AT363" s="115"/>
      <c r="AU363" s="115"/>
      <c r="AV363" s="115"/>
      <c r="AW363" s="115"/>
      <c r="AX363" s="115"/>
      <c r="AY363" s="115"/>
      <c r="AZ363" s="115"/>
      <c r="BA363" s="115"/>
      <c r="BB363" s="115"/>
      <c r="BC363" s="115"/>
      <c r="BD363" s="115"/>
      <c r="BE363" s="115"/>
      <c r="BF363" s="115"/>
      <c r="BG363" s="115"/>
      <c r="BH363" s="115"/>
      <c r="BI363" s="115"/>
      <c r="BJ363" s="115"/>
      <c r="BK363" s="115"/>
      <c r="BL363" s="115"/>
      <c r="BM363" s="115"/>
      <c r="BN363" s="115"/>
      <c r="BO363" s="115"/>
      <c r="BP363" s="115"/>
      <c r="BQ363" s="115"/>
      <c r="BR363" s="115"/>
      <c r="BS363" s="115"/>
      <c r="BT363" s="115"/>
      <c r="BU363" s="115"/>
      <c r="BV363" s="115"/>
      <c r="BW363" s="115"/>
      <c r="BX363" s="115"/>
      <c r="BY363" s="115"/>
      <c r="BZ363" s="115"/>
      <c r="CA363" s="115"/>
    </row>
    <row r="364" spans="1:97" ht="15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36" t="s">
        <v>39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</row>
    <row r="365" spans="1:79" s="14" customFormat="1" ht="12.75" customHeight="1">
      <c r="A365" s="72" t="s">
        <v>1</v>
      </c>
      <c r="B365" s="73"/>
      <c r="C365" s="15"/>
      <c r="D365" s="72" t="s">
        <v>2</v>
      </c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3"/>
      <c r="AL365" s="72" t="s">
        <v>142</v>
      </c>
      <c r="AM365" s="76"/>
      <c r="AN365" s="76"/>
      <c r="AO365" s="73"/>
      <c r="AP365" s="72" t="s">
        <v>18</v>
      </c>
      <c r="AQ365" s="76"/>
      <c r="AR365" s="76"/>
      <c r="AS365" s="76"/>
      <c r="AT365" s="76"/>
      <c r="AU365" s="73"/>
      <c r="AV365" s="78" t="s">
        <v>35</v>
      </c>
      <c r="AW365" s="79"/>
      <c r="AX365" s="79"/>
      <c r="AY365" s="79"/>
      <c r="AZ365" s="79"/>
      <c r="BA365" s="79"/>
      <c r="BB365" s="79"/>
      <c r="BC365" s="79"/>
      <c r="BD365" s="79"/>
      <c r="BE365" s="79"/>
      <c r="BF365" s="79"/>
      <c r="BG365" s="80"/>
      <c r="BH365" s="72" t="s">
        <v>58</v>
      </c>
      <c r="BI365" s="76"/>
      <c r="BJ365" s="76"/>
      <c r="BK365" s="76"/>
      <c r="BL365" s="76"/>
      <c r="BM365" s="76"/>
      <c r="BN365" s="76"/>
      <c r="BO365" s="76"/>
      <c r="BP365" s="76"/>
      <c r="BQ365" s="76"/>
      <c r="BR365" s="76"/>
      <c r="BS365" s="76"/>
      <c r="BT365" s="76"/>
      <c r="BU365" s="73"/>
      <c r="BV365" s="72" t="s">
        <v>143</v>
      </c>
      <c r="BW365" s="76"/>
      <c r="BX365" s="76"/>
      <c r="BY365" s="76"/>
      <c r="BZ365" s="76"/>
      <c r="CA365" s="73"/>
    </row>
    <row r="366" spans="1:79" s="14" customFormat="1" ht="12.75">
      <c r="A366" s="74"/>
      <c r="B366" s="75"/>
      <c r="C366" s="15"/>
      <c r="D366" s="74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  <c r="AE366" s="77"/>
      <c r="AF366" s="77"/>
      <c r="AG366" s="77"/>
      <c r="AH366" s="77"/>
      <c r="AI366" s="77"/>
      <c r="AJ366" s="77"/>
      <c r="AK366" s="75"/>
      <c r="AL366" s="74"/>
      <c r="AM366" s="77"/>
      <c r="AN366" s="77"/>
      <c r="AO366" s="75"/>
      <c r="AP366" s="74"/>
      <c r="AQ366" s="77"/>
      <c r="AR366" s="77"/>
      <c r="AS366" s="77"/>
      <c r="AT366" s="77"/>
      <c r="AU366" s="75"/>
      <c r="AV366" s="81"/>
      <c r="AW366" s="82"/>
      <c r="AX366" s="82"/>
      <c r="AY366" s="82"/>
      <c r="AZ366" s="82"/>
      <c r="BA366" s="82"/>
      <c r="BB366" s="82"/>
      <c r="BC366" s="82"/>
      <c r="BD366" s="82"/>
      <c r="BE366" s="82"/>
      <c r="BF366" s="82"/>
      <c r="BG366" s="83"/>
      <c r="BH366" s="74"/>
      <c r="BI366" s="77"/>
      <c r="BJ366" s="77"/>
      <c r="BK366" s="77"/>
      <c r="BL366" s="77"/>
      <c r="BM366" s="77"/>
      <c r="BN366" s="77"/>
      <c r="BO366" s="77"/>
      <c r="BP366" s="77"/>
      <c r="BQ366" s="77"/>
      <c r="BR366" s="77"/>
      <c r="BS366" s="77"/>
      <c r="BT366" s="77"/>
      <c r="BU366" s="75"/>
      <c r="BV366" s="74"/>
      <c r="BW366" s="77"/>
      <c r="BX366" s="77"/>
      <c r="BY366" s="77"/>
      <c r="BZ366" s="77"/>
      <c r="CA366" s="75"/>
    </row>
    <row r="367" spans="1:79" s="14" customFormat="1" ht="12" customHeight="1">
      <c r="A367" s="68">
        <v>1</v>
      </c>
      <c r="B367" s="70"/>
      <c r="C367" s="16"/>
      <c r="D367" s="68">
        <v>2</v>
      </c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70"/>
      <c r="AL367" s="68">
        <v>3</v>
      </c>
      <c r="AM367" s="69"/>
      <c r="AN367" s="69"/>
      <c r="AO367" s="70"/>
      <c r="AP367" s="68">
        <v>4</v>
      </c>
      <c r="AQ367" s="69"/>
      <c r="AR367" s="69"/>
      <c r="AS367" s="69"/>
      <c r="AT367" s="69"/>
      <c r="AU367" s="70"/>
      <c r="AV367" s="68">
        <v>5</v>
      </c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70"/>
      <c r="BH367" s="68">
        <v>6</v>
      </c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  <c r="BU367" s="70"/>
      <c r="BV367" s="68" t="s">
        <v>30</v>
      </c>
      <c r="BW367" s="69"/>
      <c r="BX367" s="69"/>
      <c r="BY367" s="69"/>
      <c r="BZ367" s="69"/>
      <c r="CA367" s="70"/>
    </row>
    <row r="368" spans="1:79" s="14" customFormat="1" ht="15.75" customHeight="1" hidden="1">
      <c r="A368" s="54">
        <v>1</v>
      </c>
      <c r="B368" s="55"/>
      <c r="C368" s="17"/>
      <c r="D368" s="56" t="s">
        <v>144</v>
      </c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8"/>
      <c r="AL368" s="54">
        <v>226</v>
      </c>
      <c r="AM368" s="59"/>
      <c r="AN368" s="59"/>
      <c r="AO368" s="55"/>
      <c r="AP368" s="54" t="s">
        <v>43</v>
      </c>
      <c r="AQ368" s="59"/>
      <c r="AR368" s="59"/>
      <c r="AS368" s="59"/>
      <c r="AT368" s="59"/>
      <c r="AU368" s="55"/>
      <c r="AV368" s="54">
        <v>1</v>
      </c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5"/>
      <c r="BH368" s="60">
        <v>0</v>
      </c>
      <c r="BI368" s="61"/>
      <c r="BJ368" s="61"/>
      <c r="BK368" s="61"/>
      <c r="BL368" s="61"/>
      <c r="BM368" s="61"/>
      <c r="BN368" s="61"/>
      <c r="BO368" s="61"/>
      <c r="BP368" s="61"/>
      <c r="BQ368" s="61"/>
      <c r="BR368" s="61"/>
      <c r="BS368" s="61"/>
      <c r="BT368" s="61"/>
      <c r="BU368" s="62"/>
      <c r="BV368" s="39">
        <f>AV368*BH368</f>
        <v>0</v>
      </c>
      <c r="BW368" s="40"/>
      <c r="BX368" s="40"/>
      <c r="BY368" s="40"/>
      <c r="BZ368" s="40"/>
      <c r="CA368" s="41"/>
    </row>
    <row r="369" spans="1:79" s="14" customFormat="1" ht="0.75" customHeight="1" hidden="1">
      <c r="A369" s="42"/>
      <c r="B369" s="42"/>
      <c r="C369" s="18"/>
      <c r="D369" s="43" t="s">
        <v>145</v>
      </c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>
        <v>226</v>
      </c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3"/>
      <c r="BQ369" s="43"/>
      <c r="BR369" s="43"/>
      <c r="BS369" s="43"/>
      <c r="BT369" s="43"/>
      <c r="BU369" s="43"/>
      <c r="BV369" s="44">
        <f>SUM(BV368:CA368)</f>
        <v>0</v>
      </c>
      <c r="BW369" s="44"/>
      <c r="BX369" s="44"/>
      <c r="BY369" s="44"/>
      <c r="BZ369" s="44"/>
      <c r="CA369" s="44"/>
    </row>
    <row r="370" spans="1:79" s="14" customFormat="1" ht="15" customHeight="1" hidden="1">
      <c r="A370" s="54">
        <v>1</v>
      </c>
      <c r="B370" s="55"/>
      <c r="C370" s="17"/>
      <c r="D370" s="56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8"/>
      <c r="AL370" s="54">
        <v>225</v>
      </c>
      <c r="AM370" s="59"/>
      <c r="AN370" s="59"/>
      <c r="AO370" s="55"/>
      <c r="AP370" s="54" t="s">
        <v>41</v>
      </c>
      <c r="AQ370" s="59"/>
      <c r="AR370" s="59"/>
      <c r="AS370" s="59"/>
      <c r="AT370" s="59"/>
      <c r="AU370" s="55"/>
      <c r="AV370" s="54">
        <v>1</v>
      </c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5"/>
      <c r="BH370" s="60"/>
      <c r="BI370" s="61"/>
      <c r="BJ370" s="61"/>
      <c r="BK370" s="61"/>
      <c r="BL370" s="61"/>
      <c r="BM370" s="61"/>
      <c r="BN370" s="61"/>
      <c r="BO370" s="61"/>
      <c r="BP370" s="61"/>
      <c r="BQ370" s="61"/>
      <c r="BR370" s="61"/>
      <c r="BS370" s="61"/>
      <c r="BT370" s="61"/>
      <c r="BU370" s="62"/>
      <c r="BV370" s="39">
        <f>AV370*BH370</f>
        <v>0</v>
      </c>
      <c r="BW370" s="40"/>
      <c r="BX370" s="40"/>
      <c r="BY370" s="40"/>
      <c r="BZ370" s="40"/>
      <c r="CA370" s="41"/>
    </row>
    <row r="371" spans="1:79" s="14" customFormat="1" ht="15.75" customHeight="1" hidden="1">
      <c r="A371" s="54">
        <v>2</v>
      </c>
      <c r="B371" s="55"/>
      <c r="C371" s="17"/>
      <c r="D371" s="56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8"/>
      <c r="AL371" s="54">
        <v>225</v>
      </c>
      <c r="AM371" s="59"/>
      <c r="AN371" s="59"/>
      <c r="AO371" s="55"/>
      <c r="AP371" s="54" t="s">
        <v>71</v>
      </c>
      <c r="AQ371" s="59"/>
      <c r="AR371" s="59"/>
      <c r="AS371" s="59"/>
      <c r="AT371" s="59"/>
      <c r="AU371" s="55"/>
      <c r="AV371" s="54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5"/>
      <c r="BH371" s="60"/>
      <c r="BI371" s="61"/>
      <c r="BJ371" s="61"/>
      <c r="BK371" s="61"/>
      <c r="BL371" s="61"/>
      <c r="BM371" s="61"/>
      <c r="BN371" s="61"/>
      <c r="BO371" s="61"/>
      <c r="BP371" s="61"/>
      <c r="BQ371" s="61"/>
      <c r="BR371" s="61"/>
      <c r="BS371" s="61"/>
      <c r="BT371" s="61"/>
      <c r="BU371" s="62"/>
      <c r="BV371" s="39">
        <f>AV371*BH371</f>
        <v>0</v>
      </c>
      <c r="BW371" s="40"/>
      <c r="BX371" s="40"/>
      <c r="BY371" s="40"/>
      <c r="BZ371" s="40"/>
      <c r="CA371" s="41"/>
    </row>
    <row r="372" spans="1:79" s="14" customFormat="1" ht="17.25" customHeight="1">
      <c r="A372" s="54">
        <v>2</v>
      </c>
      <c r="B372" s="55"/>
      <c r="C372" s="17"/>
      <c r="D372" s="56" t="s">
        <v>195</v>
      </c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8"/>
      <c r="AL372" s="54">
        <v>225</v>
      </c>
      <c r="AM372" s="59"/>
      <c r="AN372" s="59"/>
      <c r="AO372" s="55"/>
      <c r="AP372" s="54" t="s">
        <v>71</v>
      </c>
      <c r="AQ372" s="59"/>
      <c r="AR372" s="59"/>
      <c r="AS372" s="59"/>
      <c r="AT372" s="59"/>
      <c r="AU372" s="55"/>
      <c r="AV372" s="54">
        <v>1</v>
      </c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5"/>
      <c r="BH372" s="60">
        <v>31934</v>
      </c>
      <c r="BI372" s="61"/>
      <c r="BJ372" s="61"/>
      <c r="BK372" s="61"/>
      <c r="BL372" s="61"/>
      <c r="BM372" s="61"/>
      <c r="BN372" s="61"/>
      <c r="BO372" s="61"/>
      <c r="BP372" s="61"/>
      <c r="BQ372" s="61"/>
      <c r="BR372" s="61"/>
      <c r="BS372" s="61"/>
      <c r="BT372" s="61"/>
      <c r="BU372" s="62"/>
      <c r="BV372" s="39">
        <f>AV372*BH372</f>
        <v>31934</v>
      </c>
      <c r="BW372" s="40"/>
      <c r="BX372" s="40"/>
      <c r="BY372" s="40"/>
      <c r="BZ372" s="40"/>
      <c r="CA372" s="41"/>
    </row>
    <row r="373" spans="1:79" s="14" customFormat="1" ht="15.75" customHeight="1">
      <c r="A373" s="42"/>
      <c r="B373" s="42"/>
      <c r="C373" s="18"/>
      <c r="D373" s="43" t="s">
        <v>211</v>
      </c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>
        <v>225</v>
      </c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3"/>
      <c r="BQ373" s="43"/>
      <c r="BR373" s="43"/>
      <c r="BS373" s="43"/>
      <c r="BT373" s="43"/>
      <c r="BU373" s="43"/>
      <c r="BV373" s="44">
        <f>BV370+BV372</f>
        <v>31934</v>
      </c>
      <c r="BW373" s="44"/>
      <c r="BX373" s="44"/>
      <c r="BY373" s="44"/>
      <c r="BZ373" s="44"/>
      <c r="CA373" s="44"/>
    </row>
    <row r="374" spans="1:79" s="14" customFormat="1" ht="15" customHeight="1">
      <c r="A374" s="37"/>
      <c r="B374" s="37"/>
      <c r="C374" s="20"/>
      <c r="D374" s="38" t="s">
        <v>100</v>
      </c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>
        <v>225</v>
      </c>
      <c r="AM374" s="38"/>
      <c r="AN374" s="38"/>
      <c r="AO374" s="38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5">
        <f>BV369+BV373</f>
        <v>31934</v>
      </c>
      <c r="BW374" s="35"/>
      <c r="BX374" s="35"/>
      <c r="BY374" s="35"/>
      <c r="BZ374" s="35"/>
      <c r="CA374" s="35"/>
    </row>
    <row r="375" spans="1:79" s="14" customFormat="1" ht="11.25" customHeight="1">
      <c r="A375" s="21"/>
      <c r="B375" s="21"/>
      <c r="C375" s="21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3"/>
      <c r="BW375" s="23"/>
      <c r="BX375" s="23"/>
      <c r="BY375" s="23"/>
      <c r="BZ375" s="23"/>
      <c r="CA375" s="23"/>
    </row>
    <row r="376" spans="1:79" s="14" customFormat="1" ht="16.5" customHeight="1">
      <c r="A376" s="21"/>
      <c r="B376" s="21"/>
      <c r="C376" s="21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96" t="s">
        <v>234</v>
      </c>
      <c r="S376" s="296"/>
      <c r="T376" s="296"/>
      <c r="U376" s="296"/>
      <c r="V376" s="296"/>
      <c r="W376" s="296"/>
      <c r="X376" s="296"/>
      <c r="Y376" s="296"/>
      <c r="Z376" s="296"/>
      <c r="AA376" s="296"/>
      <c r="AB376" s="296"/>
      <c r="AC376" s="296"/>
      <c r="AD376" s="296"/>
      <c r="AE376" s="296"/>
      <c r="AF376" s="296"/>
      <c r="AG376" s="296"/>
      <c r="AH376" s="296"/>
      <c r="AI376" s="296"/>
      <c r="AJ376" s="296"/>
      <c r="AK376" s="296"/>
      <c r="AL376" s="296"/>
      <c r="AM376" s="296"/>
      <c r="AN376" s="296"/>
      <c r="AO376" s="296"/>
      <c r="AP376" s="296"/>
      <c r="AQ376" s="296"/>
      <c r="AR376" s="296"/>
      <c r="AS376" s="296"/>
      <c r="AT376" s="296"/>
      <c r="AU376" s="296"/>
      <c r="AV376" s="296"/>
      <c r="AW376" s="296"/>
      <c r="AX376" s="296"/>
      <c r="AY376" s="296"/>
      <c r="AZ376" s="296"/>
      <c r="BA376" s="296"/>
      <c r="BB376" s="296"/>
      <c r="BC376" s="296"/>
      <c r="BD376" s="296"/>
      <c r="BE376" s="296"/>
      <c r="BF376" s="296"/>
      <c r="BG376" s="296"/>
      <c r="BH376" s="296"/>
      <c r="BI376" s="296"/>
      <c r="BJ376" s="296"/>
      <c r="BK376" s="296"/>
      <c r="BL376" s="296"/>
      <c r="BM376" s="296"/>
      <c r="BN376" s="296"/>
      <c r="BO376" s="21"/>
      <c r="BP376" s="21"/>
      <c r="BQ376" s="21"/>
      <c r="BR376" s="21"/>
      <c r="BS376" s="21"/>
      <c r="BT376" s="21"/>
      <c r="BU376" s="21"/>
      <c r="BV376" s="23"/>
      <c r="BW376" s="23"/>
      <c r="BX376" s="23"/>
      <c r="BY376" s="23"/>
      <c r="BZ376" s="23"/>
      <c r="CA376" s="23"/>
    </row>
    <row r="377" spans="1:79" s="14" customFormat="1" ht="11.25" customHeight="1">
      <c r="A377" s="21"/>
      <c r="B377" s="21"/>
      <c r="C377" s="21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21"/>
      <c r="BP377" s="21"/>
      <c r="BQ377" s="21"/>
      <c r="BR377" s="21"/>
      <c r="BS377" s="21"/>
      <c r="BT377" s="21"/>
      <c r="BU377" s="21"/>
      <c r="BV377" s="23"/>
      <c r="BW377" s="23"/>
      <c r="BX377" s="23"/>
      <c r="BY377" s="23"/>
      <c r="BZ377" s="23"/>
      <c r="CA377" s="23"/>
    </row>
    <row r="378" spans="1:79" ht="33" customHeight="1">
      <c r="A378" s="227" t="s">
        <v>216</v>
      </c>
      <c r="B378" s="227"/>
      <c r="C378" s="227"/>
      <c r="D378" s="227"/>
      <c r="E378" s="227"/>
      <c r="F378" s="227"/>
      <c r="G378" s="227"/>
      <c r="H378" s="227"/>
      <c r="I378" s="227"/>
      <c r="J378" s="227"/>
      <c r="K378" s="227"/>
      <c r="L378" s="227"/>
      <c r="M378" s="227"/>
      <c r="N378" s="227"/>
      <c r="O378" s="227"/>
      <c r="P378" s="227"/>
      <c r="Q378" s="227"/>
      <c r="R378" s="227"/>
      <c r="S378" s="227"/>
      <c r="T378" s="227"/>
      <c r="U378" s="227"/>
      <c r="V378" s="227"/>
      <c r="W378" s="227"/>
      <c r="X378" s="227"/>
      <c r="Y378" s="227"/>
      <c r="Z378" s="227"/>
      <c r="AA378" s="227"/>
      <c r="AB378" s="227"/>
      <c r="AC378" s="227"/>
      <c r="AD378" s="227"/>
      <c r="AE378" s="227"/>
      <c r="AF378" s="227"/>
      <c r="AG378" s="227"/>
      <c r="AH378" s="227"/>
      <c r="AI378" s="227"/>
      <c r="AJ378" s="227"/>
      <c r="AK378" s="227"/>
      <c r="AL378" s="227"/>
      <c r="AM378" s="227"/>
      <c r="AN378" s="227"/>
      <c r="AO378" s="227"/>
      <c r="AP378" s="227"/>
      <c r="AQ378" s="227"/>
      <c r="AR378" s="227"/>
      <c r="AS378" s="227"/>
      <c r="AT378" s="227"/>
      <c r="AU378" s="227"/>
      <c r="AV378" s="227"/>
      <c r="AW378" s="227"/>
      <c r="AX378" s="227"/>
      <c r="AY378" s="227"/>
      <c r="AZ378" s="227"/>
      <c r="BA378" s="227"/>
      <c r="BB378" s="227"/>
      <c r="BC378" s="227"/>
      <c r="BD378" s="227"/>
      <c r="BE378" s="227"/>
      <c r="BF378" s="227"/>
      <c r="BG378" s="227"/>
      <c r="BH378" s="227"/>
      <c r="BI378" s="227"/>
      <c r="BJ378" s="227"/>
      <c r="BK378" s="227"/>
      <c r="BL378" s="227"/>
      <c r="BM378" s="227"/>
      <c r="BN378" s="227"/>
      <c r="BO378" s="227"/>
      <c r="BP378" s="227"/>
      <c r="BQ378" s="227"/>
      <c r="BR378" s="227"/>
      <c r="BS378" s="227"/>
      <c r="BT378" s="227"/>
      <c r="BU378" s="227"/>
      <c r="BV378" s="227"/>
      <c r="BW378" s="227"/>
      <c r="BX378" s="227"/>
      <c r="BY378" s="227"/>
      <c r="BZ378" s="227"/>
      <c r="CA378" s="227"/>
    </row>
    <row r="379" spans="1:79" ht="10.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</row>
    <row r="380" spans="1:92" s="14" customFormat="1" ht="15" customHeight="1">
      <c r="A380" s="266" t="s">
        <v>57</v>
      </c>
      <c r="B380" s="266"/>
      <c r="C380" s="266"/>
      <c r="D380" s="266"/>
      <c r="E380" s="266"/>
      <c r="F380" s="266"/>
      <c r="G380" s="266"/>
      <c r="H380" s="266"/>
      <c r="I380" s="266"/>
      <c r="J380" s="266"/>
      <c r="K380" s="266"/>
      <c r="L380" s="266"/>
      <c r="M380" s="266"/>
      <c r="N380" s="266"/>
      <c r="O380" s="266"/>
      <c r="P380" s="266"/>
      <c r="Q380" s="266"/>
      <c r="R380" s="266"/>
      <c r="S380" s="266"/>
      <c r="T380" s="266"/>
      <c r="U380" s="266"/>
      <c r="V380" s="266"/>
      <c r="W380" s="266"/>
      <c r="X380" s="266"/>
      <c r="Y380" s="266"/>
      <c r="Z380" s="266"/>
      <c r="AA380" s="266"/>
      <c r="AB380" s="266"/>
      <c r="AC380" s="266"/>
      <c r="AD380" s="266"/>
      <c r="AE380" s="266"/>
      <c r="AF380" s="266"/>
      <c r="AG380" s="266"/>
      <c r="AH380" s="266"/>
      <c r="AI380" s="266"/>
      <c r="AJ380" s="266"/>
      <c r="AK380" s="266"/>
      <c r="AL380" s="266"/>
      <c r="AM380" s="266"/>
      <c r="AN380" s="266"/>
      <c r="AO380" s="266"/>
      <c r="AP380" s="266"/>
      <c r="AQ380" s="266"/>
      <c r="AR380" s="266"/>
      <c r="AS380" s="266"/>
      <c r="AT380" s="266"/>
      <c r="AU380" s="266"/>
      <c r="AV380" s="266"/>
      <c r="AW380" s="266"/>
      <c r="AX380" s="266"/>
      <c r="AY380" s="266"/>
      <c r="AZ380" s="266"/>
      <c r="BA380" s="266"/>
      <c r="BB380" s="266"/>
      <c r="BC380" s="266"/>
      <c r="BD380" s="266"/>
      <c r="BE380" s="266"/>
      <c r="BF380" s="266"/>
      <c r="BG380" s="266"/>
      <c r="BH380" s="266"/>
      <c r="BI380" s="266"/>
      <c r="BJ380" s="266"/>
      <c r="BK380" s="266"/>
      <c r="BL380" s="266"/>
      <c r="BM380" s="266"/>
      <c r="BN380" s="266"/>
      <c r="BO380" s="266"/>
      <c r="BP380" s="266"/>
      <c r="BQ380" s="266"/>
      <c r="BR380" s="266"/>
      <c r="BS380" s="266"/>
      <c r="BT380" s="266"/>
      <c r="BU380" s="266"/>
      <c r="BV380" s="266"/>
      <c r="BW380" s="266"/>
      <c r="BX380" s="266"/>
      <c r="BY380" s="266"/>
      <c r="BZ380" s="266"/>
      <c r="CA380" s="266"/>
      <c r="CB380" s="26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</row>
    <row r="381" spans="1:79" s="14" customFormat="1" ht="12.75" customHeight="1">
      <c r="A381" s="173" t="s">
        <v>1</v>
      </c>
      <c r="B381" s="173"/>
      <c r="C381" s="15"/>
      <c r="D381" s="173" t="s">
        <v>2</v>
      </c>
      <c r="E381" s="173"/>
      <c r="F381" s="173"/>
      <c r="G381" s="173"/>
      <c r="H381" s="173"/>
      <c r="I381" s="173"/>
      <c r="J381" s="173"/>
      <c r="K381" s="173"/>
      <c r="L381" s="173"/>
      <c r="M381" s="173"/>
      <c r="N381" s="173"/>
      <c r="O381" s="173"/>
      <c r="P381" s="173"/>
      <c r="Q381" s="173"/>
      <c r="R381" s="173"/>
      <c r="S381" s="173"/>
      <c r="T381" s="173"/>
      <c r="U381" s="173"/>
      <c r="V381" s="173"/>
      <c r="W381" s="173"/>
      <c r="X381" s="173"/>
      <c r="Y381" s="173"/>
      <c r="Z381" s="173"/>
      <c r="AA381" s="173"/>
      <c r="AB381" s="173"/>
      <c r="AC381" s="173"/>
      <c r="AD381" s="173"/>
      <c r="AE381" s="173"/>
      <c r="AF381" s="173"/>
      <c r="AG381" s="173"/>
      <c r="AH381" s="173"/>
      <c r="AI381" s="173"/>
      <c r="AJ381" s="173"/>
      <c r="AK381" s="173"/>
      <c r="AL381" s="173" t="s">
        <v>142</v>
      </c>
      <c r="AM381" s="173"/>
      <c r="AN381" s="173"/>
      <c r="AO381" s="173"/>
      <c r="AP381" s="173" t="s">
        <v>18</v>
      </c>
      <c r="AQ381" s="173"/>
      <c r="AR381" s="173"/>
      <c r="AS381" s="173"/>
      <c r="AT381" s="173"/>
      <c r="AU381" s="173"/>
      <c r="AV381" s="175" t="s">
        <v>35</v>
      </c>
      <c r="AW381" s="175"/>
      <c r="AX381" s="175"/>
      <c r="AY381" s="175"/>
      <c r="AZ381" s="175"/>
      <c r="BA381" s="175"/>
      <c r="BB381" s="175"/>
      <c r="BC381" s="175"/>
      <c r="BD381" s="175"/>
      <c r="BE381" s="175"/>
      <c r="BF381" s="175"/>
      <c r="BG381" s="175"/>
      <c r="BH381" s="172" t="s">
        <v>217</v>
      </c>
      <c r="BI381" s="172"/>
      <c r="BJ381" s="172"/>
      <c r="BK381" s="172"/>
      <c r="BL381" s="172"/>
      <c r="BM381" s="172"/>
      <c r="BN381" s="172"/>
      <c r="BO381" s="172"/>
      <c r="BP381" s="172"/>
      <c r="BQ381" s="172"/>
      <c r="BR381" s="172"/>
      <c r="BS381" s="172"/>
      <c r="BT381" s="172"/>
      <c r="BU381" s="172"/>
      <c r="BV381" s="173" t="s">
        <v>143</v>
      </c>
      <c r="BW381" s="173"/>
      <c r="BX381" s="173"/>
      <c r="BY381" s="173"/>
      <c r="BZ381" s="173"/>
      <c r="CA381" s="173"/>
    </row>
    <row r="382" spans="1:79" s="14" customFormat="1" ht="10.5" customHeight="1">
      <c r="A382" s="173"/>
      <c r="B382" s="173"/>
      <c r="C382" s="15"/>
      <c r="D382" s="173"/>
      <c r="E382" s="173"/>
      <c r="F382" s="173"/>
      <c r="G382" s="173"/>
      <c r="H382" s="173"/>
      <c r="I382" s="173"/>
      <c r="J382" s="173"/>
      <c r="K382" s="173"/>
      <c r="L382" s="173"/>
      <c r="M382" s="173"/>
      <c r="N382" s="173"/>
      <c r="O382" s="173"/>
      <c r="P382" s="173"/>
      <c r="Q382" s="173"/>
      <c r="R382" s="173"/>
      <c r="S382" s="173"/>
      <c r="T382" s="173"/>
      <c r="U382" s="173"/>
      <c r="V382" s="173"/>
      <c r="W382" s="173"/>
      <c r="X382" s="173"/>
      <c r="Y382" s="173"/>
      <c r="Z382" s="173"/>
      <c r="AA382" s="173"/>
      <c r="AB382" s="173"/>
      <c r="AC382" s="173"/>
      <c r="AD382" s="173"/>
      <c r="AE382" s="173"/>
      <c r="AF382" s="173"/>
      <c r="AG382" s="173"/>
      <c r="AH382" s="173"/>
      <c r="AI382" s="173"/>
      <c r="AJ382" s="173"/>
      <c r="AK382" s="173"/>
      <c r="AL382" s="173"/>
      <c r="AM382" s="173"/>
      <c r="AN382" s="173"/>
      <c r="AO382" s="173"/>
      <c r="AP382" s="173"/>
      <c r="AQ382" s="173"/>
      <c r="AR382" s="173"/>
      <c r="AS382" s="173"/>
      <c r="AT382" s="173"/>
      <c r="AU382" s="173"/>
      <c r="AV382" s="175"/>
      <c r="AW382" s="175"/>
      <c r="AX382" s="175"/>
      <c r="AY382" s="175"/>
      <c r="AZ382" s="175"/>
      <c r="BA382" s="175"/>
      <c r="BB382" s="175"/>
      <c r="BC382" s="175"/>
      <c r="BD382" s="175"/>
      <c r="BE382" s="175"/>
      <c r="BF382" s="175"/>
      <c r="BG382" s="175"/>
      <c r="BH382" s="172"/>
      <c r="BI382" s="172"/>
      <c r="BJ382" s="172"/>
      <c r="BK382" s="172"/>
      <c r="BL382" s="172"/>
      <c r="BM382" s="172"/>
      <c r="BN382" s="172"/>
      <c r="BO382" s="172"/>
      <c r="BP382" s="172"/>
      <c r="BQ382" s="172"/>
      <c r="BR382" s="172"/>
      <c r="BS382" s="172"/>
      <c r="BT382" s="172"/>
      <c r="BU382" s="172"/>
      <c r="BV382" s="173"/>
      <c r="BW382" s="173"/>
      <c r="BX382" s="173"/>
      <c r="BY382" s="173"/>
      <c r="BZ382" s="173"/>
      <c r="CA382" s="173"/>
    </row>
    <row r="383" spans="1:79" s="14" customFormat="1" ht="11.25" customHeight="1">
      <c r="A383" s="165">
        <v>1</v>
      </c>
      <c r="B383" s="165"/>
      <c r="C383" s="16"/>
      <c r="D383" s="165">
        <v>2</v>
      </c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5"/>
      <c r="Z383" s="165"/>
      <c r="AA383" s="165"/>
      <c r="AB383" s="165"/>
      <c r="AC383" s="165"/>
      <c r="AD383" s="165"/>
      <c r="AE383" s="165"/>
      <c r="AF383" s="165"/>
      <c r="AG383" s="165"/>
      <c r="AH383" s="165"/>
      <c r="AI383" s="165"/>
      <c r="AJ383" s="165"/>
      <c r="AK383" s="165"/>
      <c r="AL383" s="165">
        <v>3</v>
      </c>
      <c r="AM383" s="165"/>
      <c r="AN383" s="165"/>
      <c r="AO383" s="165"/>
      <c r="AP383" s="165">
        <v>4</v>
      </c>
      <c r="AQ383" s="165"/>
      <c r="AR383" s="165"/>
      <c r="AS383" s="165"/>
      <c r="AT383" s="165"/>
      <c r="AU383" s="165"/>
      <c r="AV383" s="165">
        <v>5</v>
      </c>
      <c r="AW383" s="165"/>
      <c r="AX383" s="165"/>
      <c r="AY383" s="165"/>
      <c r="AZ383" s="165"/>
      <c r="BA383" s="165"/>
      <c r="BB383" s="165"/>
      <c r="BC383" s="165"/>
      <c r="BD383" s="165"/>
      <c r="BE383" s="165"/>
      <c r="BF383" s="165"/>
      <c r="BG383" s="165"/>
      <c r="BH383" s="68">
        <v>6</v>
      </c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165" t="s">
        <v>30</v>
      </c>
      <c r="BW383" s="165"/>
      <c r="BX383" s="165"/>
      <c r="BY383" s="165"/>
      <c r="BZ383" s="165"/>
      <c r="CA383" s="165"/>
    </row>
    <row r="384" spans="1:79" s="14" customFormat="1" ht="12.75" customHeight="1">
      <c r="A384" s="165"/>
      <c r="B384" s="165"/>
      <c r="C384" s="16"/>
      <c r="D384" s="171" t="s">
        <v>218</v>
      </c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1"/>
      <c r="P384" s="171"/>
      <c r="Q384" s="171"/>
      <c r="R384" s="171"/>
      <c r="S384" s="171"/>
      <c r="T384" s="171"/>
      <c r="U384" s="171"/>
      <c r="V384" s="171"/>
      <c r="W384" s="171"/>
      <c r="X384" s="171"/>
      <c r="Y384" s="171"/>
      <c r="Z384" s="171"/>
      <c r="AA384" s="171"/>
      <c r="AB384" s="171"/>
      <c r="AC384" s="171"/>
      <c r="AD384" s="171"/>
      <c r="AE384" s="171"/>
      <c r="AF384" s="171"/>
      <c r="AG384" s="171"/>
      <c r="AH384" s="171"/>
      <c r="AI384" s="171"/>
      <c r="AJ384" s="171"/>
      <c r="AK384" s="171"/>
      <c r="AL384" s="171"/>
      <c r="AM384" s="171"/>
      <c r="AN384" s="171"/>
      <c r="AO384" s="171"/>
      <c r="AP384" s="171"/>
      <c r="AQ384" s="171"/>
      <c r="AR384" s="171"/>
      <c r="AS384" s="171"/>
      <c r="AT384" s="171"/>
      <c r="AU384" s="171"/>
      <c r="AV384" s="171"/>
      <c r="AW384" s="171"/>
      <c r="AX384" s="171"/>
      <c r="AY384" s="171"/>
      <c r="AZ384" s="171"/>
      <c r="BA384" s="171"/>
      <c r="BB384" s="171"/>
      <c r="BC384" s="171"/>
      <c r="BD384" s="171"/>
      <c r="BE384" s="171"/>
      <c r="BF384" s="171"/>
      <c r="BG384" s="171"/>
      <c r="BH384" s="171"/>
      <c r="BI384" s="171"/>
      <c r="BJ384" s="171"/>
      <c r="BK384" s="171"/>
      <c r="BL384" s="171"/>
      <c r="BM384" s="171"/>
      <c r="BN384" s="171"/>
      <c r="BO384" s="171"/>
      <c r="BP384" s="171"/>
      <c r="BQ384" s="171"/>
      <c r="BR384" s="171"/>
      <c r="BS384" s="171"/>
      <c r="BT384" s="171"/>
      <c r="BU384" s="171"/>
      <c r="BV384" s="171"/>
      <c r="BW384" s="171"/>
      <c r="BX384" s="171"/>
      <c r="BY384" s="171"/>
      <c r="BZ384" s="171"/>
      <c r="CA384" s="171"/>
    </row>
    <row r="385" spans="1:79" s="14" customFormat="1" ht="16.5" customHeight="1" hidden="1">
      <c r="A385" s="165">
        <v>1</v>
      </c>
      <c r="B385" s="165"/>
      <c r="C385" s="16"/>
      <c r="D385" s="166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6"/>
      <c r="AK385" s="166"/>
      <c r="AL385" s="165">
        <v>226</v>
      </c>
      <c r="AM385" s="165"/>
      <c r="AN385" s="165"/>
      <c r="AO385" s="165"/>
      <c r="AP385" s="165" t="s">
        <v>41</v>
      </c>
      <c r="AQ385" s="165"/>
      <c r="AR385" s="165"/>
      <c r="AS385" s="165"/>
      <c r="AT385" s="165"/>
      <c r="AU385" s="165"/>
      <c r="AV385" s="165"/>
      <c r="AW385" s="165"/>
      <c r="AX385" s="165"/>
      <c r="AY385" s="165"/>
      <c r="AZ385" s="165"/>
      <c r="BA385" s="165"/>
      <c r="BB385" s="165"/>
      <c r="BC385" s="165"/>
      <c r="BD385" s="165"/>
      <c r="BE385" s="165"/>
      <c r="BF385" s="165"/>
      <c r="BG385" s="165"/>
      <c r="BH385" s="167"/>
      <c r="BI385" s="167"/>
      <c r="BJ385" s="167"/>
      <c r="BK385" s="167"/>
      <c r="BL385" s="167"/>
      <c r="BM385" s="167"/>
      <c r="BN385" s="167"/>
      <c r="BO385" s="167"/>
      <c r="BP385" s="167"/>
      <c r="BQ385" s="167"/>
      <c r="BR385" s="167"/>
      <c r="BS385" s="167"/>
      <c r="BT385" s="167"/>
      <c r="BU385" s="167"/>
      <c r="BV385" s="164">
        <f>AV385*BH385</f>
        <v>0</v>
      </c>
      <c r="BW385" s="164"/>
      <c r="BX385" s="164"/>
      <c r="BY385" s="164"/>
      <c r="BZ385" s="164"/>
      <c r="CA385" s="164"/>
    </row>
    <row r="386" spans="1:79" s="14" customFormat="1" ht="12.75" customHeight="1" hidden="1">
      <c r="A386" s="170"/>
      <c r="B386" s="170"/>
      <c r="C386" s="17"/>
      <c r="D386" s="166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/>
      <c r="AH386" s="166"/>
      <c r="AI386" s="166"/>
      <c r="AJ386" s="166"/>
      <c r="AK386" s="166"/>
      <c r="AL386" s="168"/>
      <c r="AM386" s="168"/>
      <c r="AN386" s="168"/>
      <c r="AO386" s="168"/>
      <c r="AP386" s="165" t="s">
        <v>41</v>
      </c>
      <c r="AQ386" s="165"/>
      <c r="AR386" s="165"/>
      <c r="AS386" s="165"/>
      <c r="AT386" s="165"/>
      <c r="AU386" s="165"/>
      <c r="AV386" s="168"/>
      <c r="AW386" s="168"/>
      <c r="AX386" s="168"/>
      <c r="AY386" s="168"/>
      <c r="AZ386" s="168"/>
      <c r="BA386" s="168"/>
      <c r="BB386" s="168"/>
      <c r="BC386" s="168"/>
      <c r="BD386" s="168"/>
      <c r="BE386" s="168"/>
      <c r="BF386" s="168"/>
      <c r="BG386" s="168"/>
      <c r="BH386" s="169"/>
      <c r="BI386" s="169"/>
      <c r="BJ386" s="169"/>
      <c r="BK386" s="169"/>
      <c r="BL386" s="169"/>
      <c r="BM386" s="169"/>
      <c r="BN386" s="169"/>
      <c r="BO386" s="169"/>
      <c r="BP386" s="169"/>
      <c r="BQ386" s="169"/>
      <c r="BR386" s="169"/>
      <c r="BS386" s="169"/>
      <c r="BT386" s="169"/>
      <c r="BU386" s="169"/>
      <c r="BV386" s="164">
        <f aca="true" t="shared" si="7" ref="BV386:BV391">AV386*BH386</f>
        <v>0</v>
      </c>
      <c r="BW386" s="164"/>
      <c r="BX386" s="164"/>
      <c r="BY386" s="164"/>
      <c r="BZ386" s="164"/>
      <c r="CA386" s="164"/>
    </row>
    <row r="387" spans="1:79" s="14" customFormat="1" ht="0.75" customHeight="1" hidden="1">
      <c r="A387" s="165">
        <v>2</v>
      </c>
      <c r="B387" s="165"/>
      <c r="C387" s="16"/>
      <c r="D387" s="166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/>
      <c r="AH387" s="166"/>
      <c r="AI387" s="166"/>
      <c r="AJ387" s="166"/>
      <c r="AK387" s="166"/>
      <c r="AL387" s="165">
        <v>340</v>
      </c>
      <c r="AM387" s="165"/>
      <c r="AN387" s="165"/>
      <c r="AO387" s="165"/>
      <c r="AP387" s="165" t="s">
        <v>41</v>
      </c>
      <c r="AQ387" s="165"/>
      <c r="AR387" s="165"/>
      <c r="AS387" s="165"/>
      <c r="AT387" s="165"/>
      <c r="AU387" s="165"/>
      <c r="AV387" s="165"/>
      <c r="AW387" s="165"/>
      <c r="AX387" s="165"/>
      <c r="AY387" s="165"/>
      <c r="AZ387" s="165"/>
      <c r="BA387" s="165"/>
      <c r="BB387" s="165"/>
      <c r="BC387" s="165"/>
      <c r="BD387" s="165"/>
      <c r="BE387" s="165"/>
      <c r="BF387" s="165"/>
      <c r="BG387" s="165"/>
      <c r="BH387" s="167"/>
      <c r="BI387" s="167"/>
      <c r="BJ387" s="167"/>
      <c r="BK387" s="167"/>
      <c r="BL387" s="167"/>
      <c r="BM387" s="167"/>
      <c r="BN387" s="167"/>
      <c r="BO387" s="167"/>
      <c r="BP387" s="167"/>
      <c r="BQ387" s="167"/>
      <c r="BR387" s="167"/>
      <c r="BS387" s="167"/>
      <c r="BT387" s="167"/>
      <c r="BU387" s="167"/>
      <c r="BV387" s="164">
        <f t="shared" si="7"/>
        <v>0</v>
      </c>
      <c r="BW387" s="164"/>
      <c r="BX387" s="164"/>
      <c r="BY387" s="164"/>
      <c r="BZ387" s="164"/>
      <c r="CA387" s="164"/>
    </row>
    <row r="388" spans="1:79" s="14" customFormat="1" ht="29.25" customHeight="1" hidden="1">
      <c r="A388" s="165">
        <v>3</v>
      </c>
      <c r="B388" s="165"/>
      <c r="C388" s="16"/>
      <c r="D388" s="166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6"/>
      <c r="AK388" s="166"/>
      <c r="AL388" s="165">
        <v>340</v>
      </c>
      <c r="AM388" s="165"/>
      <c r="AN388" s="165"/>
      <c r="AO388" s="165"/>
      <c r="AP388" s="165" t="s">
        <v>41</v>
      </c>
      <c r="AQ388" s="165"/>
      <c r="AR388" s="165"/>
      <c r="AS388" s="165"/>
      <c r="AT388" s="165"/>
      <c r="AU388" s="165"/>
      <c r="AV388" s="165"/>
      <c r="AW388" s="165"/>
      <c r="AX388" s="165"/>
      <c r="AY388" s="165"/>
      <c r="AZ388" s="165"/>
      <c r="BA388" s="165"/>
      <c r="BB388" s="165"/>
      <c r="BC388" s="165"/>
      <c r="BD388" s="165"/>
      <c r="BE388" s="165"/>
      <c r="BF388" s="165"/>
      <c r="BG388" s="165"/>
      <c r="BH388" s="167"/>
      <c r="BI388" s="167"/>
      <c r="BJ388" s="167"/>
      <c r="BK388" s="167"/>
      <c r="BL388" s="167"/>
      <c r="BM388" s="167"/>
      <c r="BN388" s="167"/>
      <c r="BO388" s="167"/>
      <c r="BP388" s="167"/>
      <c r="BQ388" s="167"/>
      <c r="BR388" s="167"/>
      <c r="BS388" s="167"/>
      <c r="BT388" s="167"/>
      <c r="BU388" s="167"/>
      <c r="BV388" s="164">
        <f t="shared" si="7"/>
        <v>0</v>
      </c>
      <c r="BW388" s="164"/>
      <c r="BX388" s="164"/>
      <c r="BY388" s="164"/>
      <c r="BZ388" s="164"/>
      <c r="CA388" s="164"/>
    </row>
    <row r="389" spans="1:79" s="14" customFormat="1" ht="14.25" customHeight="1">
      <c r="A389" s="165">
        <v>1</v>
      </c>
      <c r="B389" s="165"/>
      <c r="C389" s="16"/>
      <c r="D389" s="166" t="s">
        <v>219</v>
      </c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166"/>
      <c r="AK389" s="166"/>
      <c r="AL389" s="165">
        <v>340</v>
      </c>
      <c r="AM389" s="165"/>
      <c r="AN389" s="165"/>
      <c r="AO389" s="165"/>
      <c r="AP389" s="68" t="s">
        <v>237</v>
      </c>
      <c r="AQ389" s="69"/>
      <c r="AR389" s="69"/>
      <c r="AS389" s="69"/>
      <c r="AT389" s="69"/>
      <c r="AU389" s="70"/>
      <c r="AV389" s="165">
        <v>54</v>
      </c>
      <c r="AW389" s="165"/>
      <c r="AX389" s="165"/>
      <c r="AY389" s="165"/>
      <c r="AZ389" s="165"/>
      <c r="BA389" s="165"/>
      <c r="BB389" s="165"/>
      <c r="BC389" s="165"/>
      <c r="BD389" s="165"/>
      <c r="BE389" s="165"/>
      <c r="BF389" s="165"/>
      <c r="BG389" s="165"/>
      <c r="BH389" s="167">
        <v>95</v>
      </c>
      <c r="BI389" s="167"/>
      <c r="BJ389" s="167"/>
      <c r="BK389" s="167"/>
      <c r="BL389" s="167"/>
      <c r="BM389" s="167"/>
      <c r="BN389" s="167"/>
      <c r="BO389" s="167"/>
      <c r="BP389" s="167"/>
      <c r="BQ389" s="167"/>
      <c r="BR389" s="167"/>
      <c r="BS389" s="167"/>
      <c r="BT389" s="167"/>
      <c r="BU389" s="167"/>
      <c r="BV389" s="164">
        <f t="shared" si="7"/>
        <v>5130</v>
      </c>
      <c r="BW389" s="164"/>
      <c r="BX389" s="164"/>
      <c r="BY389" s="164"/>
      <c r="BZ389" s="164"/>
      <c r="CA389" s="164"/>
    </row>
    <row r="390" spans="1:79" s="14" customFormat="1" ht="14.25" customHeight="1" hidden="1">
      <c r="A390" s="165">
        <v>2</v>
      </c>
      <c r="B390" s="165"/>
      <c r="C390" s="16"/>
      <c r="D390" s="166" t="s">
        <v>219</v>
      </c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166"/>
      <c r="AK390" s="166"/>
      <c r="AL390" s="165">
        <v>340</v>
      </c>
      <c r="AM390" s="165"/>
      <c r="AN390" s="165"/>
      <c r="AO390" s="165"/>
      <c r="AP390" s="68" t="s">
        <v>47</v>
      </c>
      <c r="AQ390" s="69"/>
      <c r="AR390" s="69"/>
      <c r="AS390" s="69"/>
      <c r="AT390" s="69"/>
      <c r="AU390" s="70"/>
      <c r="AV390" s="165"/>
      <c r="AW390" s="165"/>
      <c r="AX390" s="165"/>
      <c r="AY390" s="165"/>
      <c r="AZ390" s="165"/>
      <c r="BA390" s="165"/>
      <c r="BB390" s="165"/>
      <c r="BC390" s="165"/>
      <c r="BD390" s="165"/>
      <c r="BE390" s="165"/>
      <c r="BF390" s="165"/>
      <c r="BG390" s="165"/>
      <c r="BH390" s="167"/>
      <c r="BI390" s="167"/>
      <c r="BJ390" s="167"/>
      <c r="BK390" s="167"/>
      <c r="BL390" s="167"/>
      <c r="BM390" s="167"/>
      <c r="BN390" s="167"/>
      <c r="BO390" s="167"/>
      <c r="BP390" s="167"/>
      <c r="BQ390" s="167"/>
      <c r="BR390" s="167"/>
      <c r="BS390" s="167"/>
      <c r="BT390" s="167"/>
      <c r="BU390" s="167"/>
      <c r="BV390" s="164">
        <f t="shared" si="7"/>
        <v>0</v>
      </c>
      <c r="BW390" s="164"/>
      <c r="BX390" s="164"/>
      <c r="BY390" s="164"/>
      <c r="BZ390" s="164"/>
      <c r="CA390" s="164"/>
    </row>
    <row r="391" spans="1:79" s="14" customFormat="1" ht="12.75" customHeight="1" hidden="1">
      <c r="A391" s="165">
        <v>3</v>
      </c>
      <c r="B391" s="165"/>
      <c r="C391" s="16"/>
      <c r="D391" s="166" t="s">
        <v>219</v>
      </c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166"/>
      <c r="AK391" s="166"/>
      <c r="AL391" s="165">
        <v>340</v>
      </c>
      <c r="AM391" s="165"/>
      <c r="AN391" s="165"/>
      <c r="AO391" s="165"/>
      <c r="AP391" s="68" t="s">
        <v>47</v>
      </c>
      <c r="AQ391" s="69"/>
      <c r="AR391" s="69"/>
      <c r="AS391" s="69"/>
      <c r="AT391" s="69"/>
      <c r="AU391" s="70"/>
      <c r="AV391" s="165"/>
      <c r="AW391" s="165"/>
      <c r="AX391" s="165"/>
      <c r="AY391" s="165"/>
      <c r="AZ391" s="165"/>
      <c r="BA391" s="165"/>
      <c r="BB391" s="165"/>
      <c r="BC391" s="165"/>
      <c r="BD391" s="165"/>
      <c r="BE391" s="165"/>
      <c r="BF391" s="165"/>
      <c r="BG391" s="165"/>
      <c r="BH391" s="167"/>
      <c r="BI391" s="167"/>
      <c r="BJ391" s="167"/>
      <c r="BK391" s="167"/>
      <c r="BL391" s="167"/>
      <c r="BM391" s="167"/>
      <c r="BN391" s="167"/>
      <c r="BO391" s="167"/>
      <c r="BP391" s="167"/>
      <c r="BQ391" s="167"/>
      <c r="BR391" s="167"/>
      <c r="BS391" s="167"/>
      <c r="BT391" s="167"/>
      <c r="BU391" s="167"/>
      <c r="BV391" s="164">
        <f t="shared" si="7"/>
        <v>0</v>
      </c>
      <c r="BW391" s="164"/>
      <c r="BX391" s="164"/>
      <c r="BY391" s="164"/>
      <c r="BZ391" s="164"/>
      <c r="CA391" s="164"/>
    </row>
    <row r="392" spans="1:79" s="14" customFormat="1" ht="15.75" customHeight="1">
      <c r="A392" s="163"/>
      <c r="B392" s="163"/>
      <c r="C392" s="25"/>
      <c r="D392" s="290" t="s">
        <v>100</v>
      </c>
      <c r="E392" s="290"/>
      <c r="F392" s="290"/>
      <c r="G392" s="290"/>
      <c r="H392" s="290"/>
      <c r="I392" s="290"/>
      <c r="J392" s="290"/>
      <c r="K392" s="290"/>
      <c r="L392" s="290"/>
      <c r="M392" s="290"/>
      <c r="N392" s="290"/>
      <c r="O392" s="290"/>
      <c r="P392" s="290"/>
      <c r="Q392" s="290"/>
      <c r="R392" s="290"/>
      <c r="S392" s="290"/>
      <c r="T392" s="290"/>
      <c r="U392" s="290"/>
      <c r="V392" s="290"/>
      <c r="W392" s="290"/>
      <c r="X392" s="290"/>
      <c r="Y392" s="290"/>
      <c r="Z392" s="290"/>
      <c r="AA392" s="290"/>
      <c r="AB392" s="290"/>
      <c r="AC392" s="290"/>
      <c r="AD392" s="290"/>
      <c r="AE392" s="290"/>
      <c r="AF392" s="290"/>
      <c r="AG392" s="290"/>
      <c r="AH392" s="290"/>
      <c r="AI392" s="290"/>
      <c r="AJ392" s="290"/>
      <c r="AK392" s="290"/>
      <c r="AL392" s="290">
        <v>340</v>
      </c>
      <c r="AM392" s="290"/>
      <c r="AN392" s="290"/>
      <c r="AO392" s="290"/>
      <c r="AP392" s="290"/>
      <c r="AQ392" s="290"/>
      <c r="AR392" s="290"/>
      <c r="AS392" s="290"/>
      <c r="AT392" s="290"/>
      <c r="AU392" s="290"/>
      <c r="AV392" s="290"/>
      <c r="AW392" s="290"/>
      <c r="AX392" s="290"/>
      <c r="AY392" s="290"/>
      <c r="AZ392" s="290"/>
      <c r="BA392" s="290"/>
      <c r="BB392" s="290"/>
      <c r="BC392" s="290"/>
      <c r="BD392" s="290"/>
      <c r="BE392" s="290"/>
      <c r="BF392" s="290"/>
      <c r="BG392" s="290"/>
      <c r="BH392" s="290"/>
      <c r="BI392" s="290"/>
      <c r="BJ392" s="290"/>
      <c r="BK392" s="290"/>
      <c r="BL392" s="290"/>
      <c r="BM392" s="290"/>
      <c r="BN392" s="290"/>
      <c r="BO392" s="290"/>
      <c r="BP392" s="290"/>
      <c r="BQ392" s="290"/>
      <c r="BR392" s="290"/>
      <c r="BS392" s="290"/>
      <c r="BT392" s="290"/>
      <c r="BU392" s="290"/>
      <c r="BV392" s="291">
        <f>BV389+BV390+BV391</f>
        <v>5130</v>
      </c>
      <c r="BW392" s="291"/>
      <c r="BX392" s="291"/>
      <c r="BY392" s="291"/>
      <c r="BZ392" s="291"/>
      <c r="CA392" s="291"/>
    </row>
    <row r="393" spans="1:79" s="14" customFormat="1" ht="12.75" customHeight="1">
      <c r="A393" s="27"/>
      <c r="B393" s="27"/>
      <c r="C393" s="27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9"/>
      <c r="BW393" s="29"/>
      <c r="BX393" s="29"/>
      <c r="BY393" s="29"/>
      <c r="BZ393" s="29"/>
      <c r="CA393" s="29"/>
    </row>
    <row r="394" spans="1:78" ht="6.75" customHeight="1">
      <c r="A394" s="292" t="s">
        <v>235</v>
      </c>
      <c r="B394" s="292"/>
      <c r="C394" s="292"/>
      <c r="D394" s="292"/>
      <c r="E394" s="292"/>
      <c r="F394" s="292"/>
      <c r="G394" s="292"/>
      <c r="H394" s="292"/>
      <c r="I394" s="292"/>
      <c r="J394" s="292"/>
      <c r="K394" s="292"/>
      <c r="L394" s="292"/>
      <c r="M394" s="292"/>
      <c r="N394" s="292"/>
      <c r="O394" s="292"/>
      <c r="P394" s="292"/>
      <c r="Q394" s="292"/>
      <c r="R394" s="292"/>
      <c r="S394" s="292"/>
      <c r="T394" s="292"/>
      <c r="U394" s="292"/>
      <c r="V394" s="292"/>
      <c r="W394" s="292"/>
      <c r="X394" s="292"/>
      <c r="Y394" s="292"/>
      <c r="Z394" s="292"/>
      <c r="AA394" s="292"/>
      <c r="AB394" s="292"/>
      <c r="AC394" s="292"/>
      <c r="AD394" s="292"/>
      <c r="AE394" s="292"/>
      <c r="AF394" s="292"/>
      <c r="AG394" s="292"/>
      <c r="AH394" s="292"/>
      <c r="AI394" s="292"/>
      <c r="AJ394" s="292"/>
      <c r="AK394" s="292"/>
      <c r="AL394" s="292"/>
      <c r="AM394" s="292"/>
      <c r="AN394" s="292"/>
      <c r="AO394" s="292"/>
      <c r="AP394" s="292"/>
      <c r="AQ394" s="292"/>
      <c r="AR394" s="292"/>
      <c r="AS394" s="292"/>
      <c r="AT394" s="292"/>
      <c r="AU394" s="292"/>
      <c r="AV394" s="292"/>
      <c r="AW394" s="292"/>
      <c r="AX394" s="292"/>
      <c r="AY394" s="292"/>
      <c r="AZ394" s="292"/>
      <c r="BA394" s="292"/>
      <c r="BB394" s="292"/>
      <c r="BC394" s="292"/>
      <c r="BD394" s="292"/>
      <c r="BE394" s="292"/>
      <c r="BF394" s="292"/>
      <c r="BG394" s="292"/>
      <c r="BH394" s="292"/>
      <c r="BI394" s="292"/>
      <c r="BJ394" s="292"/>
      <c r="BK394" s="292"/>
      <c r="BL394" s="292"/>
      <c r="BM394" s="292"/>
      <c r="BN394" s="292"/>
      <c r="BO394" s="292"/>
      <c r="BP394" s="292"/>
      <c r="BQ394" s="292"/>
      <c r="BR394" s="292"/>
      <c r="BS394" s="292"/>
      <c r="BT394" s="292"/>
      <c r="BU394" s="292"/>
      <c r="BV394" s="292"/>
      <c r="BW394" s="292"/>
      <c r="BX394" s="292"/>
      <c r="BY394" s="292"/>
      <c r="BZ394" s="292"/>
    </row>
    <row r="395" spans="1:78" ht="9.75" customHeight="1">
      <c r="A395" s="292"/>
      <c r="B395" s="292"/>
      <c r="C395" s="292"/>
      <c r="D395" s="292"/>
      <c r="E395" s="292"/>
      <c r="F395" s="292"/>
      <c r="G395" s="292"/>
      <c r="H395" s="292"/>
      <c r="I395" s="292"/>
      <c r="J395" s="292"/>
      <c r="K395" s="292"/>
      <c r="L395" s="292"/>
      <c r="M395" s="292"/>
      <c r="N395" s="292"/>
      <c r="O395" s="292"/>
      <c r="P395" s="292"/>
      <c r="Q395" s="292"/>
      <c r="R395" s="292"/>
      <c r="S395" s="292"/>
      <c r="T395" s="292"/>
      <c r="U395" s="292"/>
      <c r="V395" s="292"/>
      <c r="W395" s="292"/>
      <c r="X395" s="292"/>
      <c r="Y395" s="292"/>
      <c r="Z395" s="292"/>
      <c r="AA395" s="292"/>
      <c r="AB395" s="292"/>
      <c r="AC395" s="292"/>
      <c r="AD395" s="292"/>
      <c r="AE395" s="292"/>
      <c r="AF395" s="292"/>
      <c r="AG395" s="292"/>
      <c r="AH395" s="292"/>
      <c r="AI395" s="292"/>
      <c r="AJ395" s="292"/>
      <c r="AK395" s="292"/>
      <c r="AL395" s="292"/>
      <c r="AM395" s="292"/>
      <c r="AN395" s="292"/>
      <c r="AO395" s="292"/>
      <c r="AP395" s="292"/>
      <c r="AQ395" s="292"/>
      <c r="AR395" s="292"/>
      <c r="AS395" s="292"/>
      <c r="AT395" s="292"/>
      <c r="AU395" s="292"/>
      <c r="AV395" s="292"/>
      <c r="AW395" s="292"/>
      <c r="AX395" s="292"/>
      <c r="AY395" s="292"/>
      <c r="AZ395" s="292"/>
      <c r="BA395" s="292"/>
      <c r="BB395" s="292"/>
      <c r="BC395" s="292"/>
      <c r="BD395" s="292"/>
      <c r="BE395" s="292"/>
      <c r="BF395" s="292"/>
      <c r="BG395" s="292"/>
      <c r="BH395" s="292"/>
      <c r="BI395" s="292"/>
      <c r="BJ395" s="292"/>
      <c r="BK395" s="292"/>
      <c r="BL395" s="292"/>
      <c r="BM395" s="292"/>
      <c r="BN395" s="292"/>
      <c r="BO395" s="292"/>
      <c r="BP395" s="292"/>
      <c r="BQ395" s="292"/>
      <c r="BR395" s="292"/>
      <c r="BS395" s="292"/>
      <c r="BT395" s="292"/>
      <c r="BU395" s="292"/>
      <c r="BV395" s="292"/>
      <c r="BW395" s="292"/>
      <c r="BX395" s="292"/>
      <c r="BY395" s="292"/>
      <c r="BZ395" s="292"/>
    </row>
    <row r="396" spans="1:78" ht="11.2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</row>
    <row r="397" spans="1:92" s="14" customFormat="1" ht="15.7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36" t="s">
        <v>57</v>
      </c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</row>
    <row r="398" spans="1:79" s="14" customFormat="1" ht="12.75" customHeight="1">
      <c r="A398" s="173" t="s">
        <v>1</v>
      </c>
      <c r="B398" s="173"/>
      <c r="C398" s="15"/>
      <c r="D398" s="173" t="s">
        <v>2</v>
      </c>
      <c r="E398" s="173"/>
      <c r="F398" s="173"/>
      <c r="G398" s="173"/>
      <c r="H398" s="173"/>
      <c r="I398" s="173"/>
      <c r="J398" s="173"/>
      <c r="K398" s="173"/>
      <c r="L398" s="173"/>
      <c r="M398" s="173"/>
      <c r="N398" s="173"/>
      <c r="O398" s="173"/>
      <c r="P398" s="173"/>
      <c r="Q398" s="173"/>
      <c r="R398" s="173"/>
      <c r="S398" s="173"/>
      <c r="T398" s="173"/>
      <c r="U398" s="173"/>
      <c r="V398" s="173"/>
      <c r="W398" s="173"/>
      <c r="X398" s="173"/>
      <c r="Y398" s="173"/>
      <c r="Z398" s="173"/>
      <c r="AA398" s="173"/>
      <c r="AB398" s="173"/>
      <c r="AC398" s="173"/>
      <c r="AD398" s="173"/>
      <c r="AE398" s="173"/>
      <c r="AF398" s="173"/>
      <c r="AG398" s="173"/>
      <c r="AH398" s="173"/>
      <c r="AI398" s="173"/>
      <c r="AJ398" s="173"/>
      <c r="AK398" s="173"/>
      <c r="AL398" s="173" t="s">
        <v>142</v>
      </c>
      <c r="AM398" s="173"/>
      <c r="AN398" s="173"/>
      <c r="AO398" s="173"/>
      <c r="AP398" s="173" t="s">
        <v>18</v>
      </c>
      <c r="AQ398" s="173"/>
      <c r="AR398" s="173"/>
      <c r="AS398" s="173"/>
      <c r="AT398" s="173"/>
      <c r="AU398" s="173"/>
      <c r="AV398" s="175" t="s">
        <v>35</v>
      </c>
      <c r="AW398" s="175"/>
      <c r="AX398" s="175"/>
      <c r="AY398" s="175"/>
      <c r="AZ398" s="175"/>
      <c r="BA398" s="175"/>
      <c r="BB398" s="175"/>
      <c r="BC398" s="175"/>
      <c r="BD398" s="175"/>
      <c r="BE398" s="175"/>
      <c r="BF398" s="175"/>
      <c r="BG398" s="175"/>
      <c r="BH398" s="172" t="s">
        <v>217</v>
      </c>
      <c r="BI398" s="172"/>
      <c r="BJ398" s="172"/>
      <c r="BK398" s="172"/>
      <c r="BL398" s="172"/>
      <c r="BM398" s="172"/>
      <c r="BN398" s="172"/>
      <c r="BO398" s="172"/>
      <c r="BP398" s="172"/>
      <c r="BQ398" s="172"/>
      <c r="BR398" s="172"/>
      <c r="BS398" s="172"/>
      <c r="BT398" s="172"/>
      <c r="BU398" s="172"/>
      <c r="BV398" s="173" t="s">
        <v>143</v>
      </c>
      <c r="BW398" s="173"/>
      <c r="BX398" s="173"/>
      <c r="BY398" s="173"/>
      <c r="BZ398" s="173"/>
      <c r="CA398" s="173"/>
    </row>
    <row r="399" spans="1:79" s="14" customFormat="1" ht="12.75">
      <c r="A399" s="173"/>
      <c r="B399" s="173"/>
      <c r="C399" s="15"/>
      <c r="D399" s="173"/>
      <c r="E399" s="173"/>
      <c r="F399" s="173"/>
      <c r="G399" s="173"/>
      <c r="H399" s="173"/>
      <c r="I399" s="173"/>
      <c r="J399" s="173"/>
      <c r="K399" s="173"/>
      <c r="L399" s="173"/>
      <c r="M399" s="173"/>
      <c r="N399" s="173"/>
      <c r="O399" s="173"/>
      <c r="P399" s="173"/>
      <c r="Q399" s="173"/>
      <c r="R399" s="173"/>
      <c r="S399" s="173"/>
      <c r="T399" s="173"/>
      <c r="U399" s="173"/>
      <c r="V399" s="173"/>
      <c r="W399" s="173"/>
      <c r="X399" s="173"/>
      <c r="Y399" s="173"/>
      <c r="Z399" s="173"/>
      <c r="AA399" s="173"/>
      <c r="AB399" s="173"/>
      <c r="AC399" s="173"/>
      <c r="AD399" s="173"/>
      <c r="AE399" s="173"/>
      <c r="AF399" s="173"/>
      <c r="AG399" s="173"/>
      <c r="AH399" s="173"/>
      <c r="AI399" s="173"/>
      <c r="AJ399" s="173"/>
      <c r="AK399" s="173"/>
      <c r="AL399" s="173"/>
      <c r="AM399" s="173"/>
      <c r="AN399" s="173"/>
      <c r="AO399" s="173"/>
      <c r="AP399" s="173"/>
      <c r="AQ399" s="173"/>
      <c r="AR399" s="173"/>
      <c r="AS399" s="173"/>
      <c r="AT399" s="173"/>
      <c r="AU399" s="173"/>
      <c r="AV399" s="175"/>
      <c r="AW399" s="175"/>
      <c r="AX399" s="175"/>
      <c r="AY399" s="175"/>
      <c r="AZ399" s="175"/>
      <c r="BA399" s="175"/>
      <c r="BB399" s="175"/>
      <c r="BC399" s="175"/>
      <c r="BD399" s="175"/>
      <c r="BE399" s="175"/>
      <c r="BF399" s="175"/>
      <c r="BG399" s="175"/>
      <c r="BH399" s="172"/>
      <c r="BI399" s="172"/>
      <c r="BJ399" s="172"/>
      <c r="BK399" s="172"/>
      <c r="BL399" s="172"/>
      <c r="BM399" s="172"/>
      <c r="BN399" s="172"/>
      <c r="BO399" s="172"/>
      <c r="BP399" s="172"/>
      <c r="BQ399" s="172"/>
      <c r="BR399" s="172"/>
      <c r="BS399" s="172"/>
      <c r="BT399" s="172"/>
      <c r="BU399" s="172"/>
      <c r="BV399" s="173"/>
      <c r="BW399" s="173"/>
      <c r="BX399" s="173"/>
      <c r="BY399" s="173"/>
      <c r="BZ399" s="173"/>
      <c r="CA399" s="173"/>
    </row>
    <row r="400" spans="1:79" s="14" customFormat="1" ht="11.25" customHeight="1">
      <c r="A400" s="165">
        <v>1</v>
      </c>
      <c r="B400" s="165"/>
      <c r="C400" s="16"/>
      <c r="D400" s="165">
        <v>2</v>
      </c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  <c r="AA400" s="165"/>
      <c r="AB400" s="165"/>
      <c r="AC400" s="165"/>
      <c r="AD400" s="165"/>
      <c r="AE400" s="165"/>
      <c r="AF400" s="165"/>
      <c r="AG400" s="165"/>
      <c r="AH400" s="165"/>
      <c r="AI400" s="165"/>
      <c r="AJ400" s="165"/>
      <c r="AK400" s="165"/>
      <c r="AL400" s="165">
        <v>3</v>
      </c>
      <c r="AM400" s="165"/>
      <c r="AN400" s="165"/>
      <c r="AO400" s="165"/>
      <c r="AP400" s="165">
        <v>4</v>
      </c>
      <c r="AQ400" s="165"/>
      <c r="AR400" s="165"/>
      <c r="AS400" s="165"/>
      <c r="AT400" s="165"/>
      <c r="AU400" s="165"/>
      <c r="AV400" s="165">
        <v>5</v>
      </c>
      <c r="AW400" s="165"/>
      <c r="AX400" s="165"/>
      <c r="AY400" s="165"/>
      <c r="AZ400" s="165"/>
      <c r="BA400" s="165"/>
      <c r="BB400" s="165"/>
      <c r="BC400" s="165"/>
      <c r="BD400" s="165"/>
      <c r="BE400" s="165"/>
      <c r="BF400" s="165"/>
      <c r="BG400" s="165"/>
      <c r="BH400" s="68">
        <v>6</v>
      </c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165" t="s">
        <v>30</v>
      </c>
      <c r="BW400" s="165"/>
      <c r="BX400" s="165"/>
      <c r="BY400" s="165"/>
      <c r="BZ400" s="165"/>
      <c r="CA400" s="165"/>
    </row>
    <row r="401" spans="1:79" s="14" customFormat="1" ht="12.75" customHeight="1">
      <c r="A401" s="165"/>
      <c r="B401" s="165"/>
      <c r="C401" s="16"/>
      <c r="D401" s="171" t="s">
        <v>236</v>
      </c>
      <c r="E401" s="171"/>
      <c r="F401" s="171"/>
      <c r="G401" s="171"/>
      <c r="H401" s="171"/>
      <c r="I401" s="171"/>
      <c r="J401" s="171"/>
      <c r="K401" s="171"/>
      <c r="L401" s="171"/>
      <c r="M401" s="171"/>
      <c r="N401" s="171"/>
      <c r="O401" s="171"/>
      <c r="P401" s="171"/>
      <c r="Q401" s="171"/>
      <c r="R401" s="171"/>
      <c r="S401" s="171"/>
      <c r="T401" s="171"/>
      <c r="U401" s="171"/>
      <c r="V401" s="171"/>
      <c r="W401" s="171"/>
      <c r="X401" s="171"/>
      <c r="Y401" s="171"/>
      <c r="Z401" s="171"/>
      <c r="AA401" s="171"/>
      <c r="AB401" s="171"/>
      <c r="AC401" s="171"/>
      <c r="AD401" s="171"/>
      <c r="AE401" s="171"/>
      <c r="AF401" s="171"/>
      <c r="AG401" s="171"/>
      <c r="AH401" s="171"/>
      <c r="AI401" s="171"/>
      <c r="AJ401" s="171"/>
      <c r="AK401" s="171"/>
      <c r="AL401" s="171"/>
      <c r="AM401" s="171"/>
      <c r="AN401" s="171"/>
      <c r="AO401" s="171"/>
      <c r="AP401" s="171"/>
      <c r="AQ401" s="171"/>
      <c r="AR401" s="171"/>
      <c r="AS401" s="171"/>
      <c r="AT401" s="171"/>
      <c r="AU401" s="171"/>
      <c r="AV401" s="171"/>
      <c r="AW401" s="171"/>
      <c r="AX401" s="171"/>
      <c r="AY401" s="171"/>
      <c r="AZ401" s="171"/>
      <c r="BA401" s="171"/>
      <c r="BB401" s="171"/>
      <c r="BC401" s="171"/>
      <c r="BD401" s="171"/>
      <c r="BE401" s="171"/>
      <c r="BF401" s="171"/>
      <c r="BG401" s="171"/>
      <c r="BH401" s="171"/>
      <c r="BI401" s="171"/>
      <c r="BJ401" s="171"/>
      <c r="BK401" s="171"/>
      <c r="BL401" s="171"/>
      <c r="BM401" s="171"/>
      <c r="BN401" s="171"/>
      <c r="BO401" s="171"/>
      <c r="BP401" s="171"/>
      <c r="BQ401" s="171"/>
      <c r="BR401" s="171"/>
      <c r="BS401" s="171"/>
      <c r="BT401" s="171"/>
      <c r="BU401" s="171"/>
      <c r="BV401" s="171"/>
      <c r="BW401" s="171"/>
      <c r="BX401" s="171"/>
      <c r="BY401" s="171"/>
      <c r="BZ401" s="171"/>
      <c r="CA401" s="171"/>
    </row>
    <row r="402" spans="1:79" s="14" customFormat="1" ht="16.5" customHeight="1">
      <c r="A402" s="165">
        <v>1</v>
      </c>
      <c r="B402" s="165"/>
      <c r="C402" s="16"/>
      <c r="D402" s="166" t="s">
        <v>219</v>
      </c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6"/>
      <c r="AK402" s="166"/>
      <c r="AL402" s="165">
        <v>340</v>
      </c>
      <c r="AM402" s="165"/>
      <c r="AN402" s="165"/>
      <c r="AO402" s="165"/>
      <c r="AP402" s="68" t="s">
        <v>237</v>
      </c>
      <c r="AQ402" s="69"/>
      <c r="AR402" s="69"/>
      <c r="AS402" s="69"/>
      <c r="AT402" s="69"/>
      <c r="AU402" s="70"/>
      <c r="AV402" s="165">
        <v>72</v>
      </c>
      <c r="AW402" s="165"/>
      <c r="AX402" s="165"/>
      <c r="AY402" s="165"/>
      <c r="AZ402" s="165"/>
      <c r="BA402" s="165"/>
      <c r="BB402" s="165"/>
      <c r="BC402" s="165"/>
      <c r="BD402" s="165"/>
      <c r="BE402" s="165"/>
      <c r="BF402" s="165"/>
      <c r="BG402" s="165"/>
      <c r="BH402" s="167">
        <v>95</v>
      </c>
      <c r="BI402" s="167"/>
      <c r="BJ402" s="167"/>
      <c r="BK402" s="167"/>
      <c r="BL402" s="167"/>
      <c r="BM402" s="167"/>
      <c r="BN402" s="167"/>
      <c r="BO402" s="167"/>
      <c r="BP402" s="167"/>
      <c r="BQ402" s="167"/>
      <c r="BR402" s="167"/>
      <c r="BS402" s="167"/>
      <c r="BT402" s="167"/>
      <c r="BU402" s="167"/>
      <c r="BV402" s="164">
        <f aca="true" t="shared" si="8" ref="BV402:BV421">AV402*BH402</f>
        <v>6840</v>
      </c>
      <c r="BW402" s="164"/>
      <c r="BX402" s="164"/>
      <c r="BY402" s="164"/>
      <c r="BZ402" s="164"/>
      <c r="CA402" s="164"/>
    </row>
    <row r="403" spans="1:79" s="14" customFormat="1" ht="12.75" customHeight="1" hidden="1">
      <c r="A403" s="165">
        <v>2</v>
      </c>
      <c r="B403" s="165"/>
      <c r="C403" s="17"/>
      <c r="D403" s="166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166"/>
      <c r="AK403" s="166"/>
      <c r="AL403" s="165">
        <v>226</v>
      </c>
      <c r="AM403" s="165"/>
      <c r="AN403" s="165"/>
      <c r="AO403" s="165"/>
      <c r="AP403" s="165" t="s">
        <v>41</v>
      </c>
      <c r="AQ403" s="165"/>
      <c r="AR403" s="165"/>
      <c r="AS403" s="165"/>
      <c r="AT403" s="165"/>
      <c r="AU403" s="165"/>
      <c r="AV403" s="168"/>
      <c r="AW403" s="168"/>
      <c r="AX403" s="168"/>
      <c r="AY403" s="168"/>
      <c r="AZ403" s="168"/>
      <c r="BA403" s="168"/>
      <c r="BB403" s="168"/>
      <c r="BC403" s="168"/>
      <c r="BD403" s="168"/>
      <c r="BE403" s="168"/>
      <c r="BF403" s="168"/>
      <c r="BG403" s="168"/>
      <c r="BH403" s="169"/>
      <c r="BI403" s="169"/>
      <c r="BJ403" s="169"/>
      <c r="BK403" s="169"/>
      <c r="BL403" s="169"/>
      <c r="BM403" s="169"/>
      <c r="BN403" s="169"/>
      <c r="BO403" s="169"/>
      <c r="BP403" s="169"/>
      <c r="BQ403" s="169"/>
      <c r="BR403" s="169"/>
      <c r="BS403" s="169"/>
      <c r="BT403" s="169"/>
      <c r="BU403" s="169"/>
      <c r="BV403" s="164">
        <f t="shared" si="8"/>
        <v>0</v>
      </c>
      <c r="BW403" s="164"/>
      <c r="BX403" s="164"/>
      <c r="BY403" s="164"/>
      <c r="BZ403" s="164"/>
      <c r="CA403" s="164"/>
    </row>
    <row r="404" spans="1:79" s="14" customFormat="1" ht="0.75" customHeight="1" hidden="1">
      <c r="A404" s="165">
        <v>3</v>
      </c>
      <c r="B404" s="165"/>
      <c r="C404" s="16"/>
      <c r="D404" s="166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6"/>
      <c r="AK404" s="166"/>
      <c r="AL404" s="290">
        <v>226</v>
      </c>
      <c r="AM404" s="290"/>
      <c r="AN404" s="290"/>
      <c r="AO404" s="290"/>
      <c r="AP404" s="165" t="s">
        <v>41</v>
      </c>
      <c r="AQ404" s="165"/>
      <c r="AR404" s="165"/>
      <c r="AS404" s="165"/>
      <c r="AT404" s="165"/>
      <c r="AU404" s="165"/>
      <c r="AV404" s="165"/>
      <c r="AW404" s="165"/>
      <c r="AX404" s="165"/>
      <c r="AY404" s="165"/>
      <c r="AZ404" s="165"/>
      <c r="BA404" s="165"/>
      <c r="BB404" s="165"/>
      <c r="BC404" s="165"/>
      <c r="BD404" s="165"/>
      <c r="BE404" s="165"/>
      <c r="BF404" s="165"/>
      <c r="BG404" s="165"/>
      <c r="BH404" s="167">
        <v>6480</v>
      </c>
      <c r="BI404" s="167"/>
      <c r="BJ404" s="167"/>
      <c r="BK404" s="167"/>
      <c r="BL404" s="167"/>
      <c r="BM404" s="167"/>
      <c r="BN404" s="167"/>
      <c r="BO404" s="167"/>
      <c r="BP404" s="167"/>
      <c r="BQ404" s="167"/>
      <c r="BR404" s="167"/>
      <c r="BS404" s="167"/>
      <c r="BT404" s="167"/>
      <c r="BU404" s="167"/>
      <c r="BV404" s="164">
        <f t="shared" si="8"/>
        <v>0</v>
      </c>
      <c r="BW404" s="164"/>
      <c r="BX404" s="164"/>
      <c r="BY404" s="164"/>
      <c r="BZ404" s="164"/>
      <c r="CA404" s="164"/>
    </row>
    <row r="405" spans="1:79" s="14" customFormat="1" ht="13.5" customHeight="1">
      <c r="A405" s="165">
        <v>2</v>
      </c>
      <c r="B405" s="165"/>
      <c r="C405" s="16"/>
      <c r="D405" s="166" t="s">
        <v>164</v>
      </c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6"/>
      <c r="AK405" s="166"/>
      <c r="AL405" s="165">
        <v>340</v>
      </c>
      <c r="AM405" s="165"/>
      <c r="AN405" s="165"/>
      <c r="AO405" s="165"/>
      <c r="AP405" s="165" t="s">
        <v>123</v>
      </c>
      <c r="AQ405" s="165"/>
      <c r="AR405" s="165"/>
      <c r="AS405" s="165"/>
      <c r="AT405" s="165"/>
      <c r="AU405" s="165"/>
      <c r="AV405" s="165">
        <v>4</v>
      </c>
      <c r="AW405" s="165"/>
      <c r="AX405" s="165"/>
      <c r="AY405" s="165"/>
      <c r="AZ405" s="165"/>
      <c r="BA405" s="165"/>
      <c r="BB405" s="165"/>
      <c r="BC405" s="165"/>
      <c r="BD405" s="165"/>
      <c r="BE405" s="165"/>
      <c r="BF405" s="165"/>
      <c r="BG405" s="165"/>
      <c r="BH405" s="167">
        <v>34</v>
      </c>
      <c r="BI405" s="167"/>
      <c r="BJ405" s="167"/>
      <c r="BK405" s="167"/>
      <c r="BL405" s="167"/>
      <c r="BM405" s="167"/>
      <c r="BN405" s="167"/>
      <c r="BO405" s="167"/>
      <c r="BP405" s="167"/>
      <c r="BQ405" s="167"/>
      <c r="BR405" s="167"/>
      <c r="BS405" s="167"/>
      <c r="BT405" s="167"/>
      <c r="BU405" s="167"/>
      <c r="BV405" s="293">
        <f t="shared" si="8"/>
        <v>136</v>
      </c>
      <c r="BW405" s="293"/>
      <c r="BX405" s="293"/>
      <c r="BY405" s="293"/>
      <c r="BZ405" s="293"/>
      <c r="CA405" s="293"/>
    </row>
    <row r="406" spans="1:79" s="14" customFormat="1" ht="14.25" customHeight="1">
      <c r="A406" s="165">
        <v>3</v>
      </c>
      <c r="B406" s="165"/>
      <c r="C406" s="16"/>
      <c r="D406" s="166" t="s">
        <v>89</v>
      </c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  <c r="AJ406" s="166"/>
      <c r="AK406" s="166"/>
      <c r="AL406" s="165">
        <v>340</v>
      </c>
      <c r="AM406" s="165"/>
      <c r="AN406" s="165"/>
      <c r="AO406" s="165"/>
      <c r="AP406" s="165" t="s">
        <v>41</v>
      </c>
      <c r="AQ406" s="165"/>
      <c r="AR406" s="165"/>
      <c r="AS406" s="165"/>
      <c r="AT406" s="165"/>
      <c r="AU406" s="165"/>
      <c r="AV406" s="165">
        <v>4</v>
      </c>
      <c r="AW406" s="165"/>
      <c r="AX406" s="165"/>
      <c r="AY406" s="165"/>
      <c r="AZ406" s="165"/>
      <c r="BA406" s="165"/>
      <c r="BB406" s="165"/>
      <c r="BC406" s="165"/>
      <c r="BD406" s="165"/>
      <c r="BE406" s="165"/>
      <c r="BF406" s="165"/>
      <c r="BG406" s="165"/>
      <c r="BH406" s="167">
        <v>20</v>
      </c>
      <c r="BI406" s="167"/>
      <c r="BJ406" s="167"/>
      <c r="BK406" s="167"/>
      <c r="BL406" s="167"/>
      <c r="BM406" s="167"/>
      <c r="BN406" s="167"/>
      <c r="BO406" s="167"/>
      <c r="BP406" s="167"/>
      <c r="BQ406" s="167"/>
      <c r="BR406" s="167"/>
      <c r="BS406" s="167"/>
      <c r="BT406" s="167"/>
      <c r="BU406" s="167"/>
      <c r="BV406" s="293">
        <f t="shared" si="8"/>
        <v>80</v>
      </c>
      <c r="BW406" s="293"/>
      <c r="BX406" s="293"/>
      <c r="BY406" s="293"/>
      <c r="BZ406" s="293"/>
      <c r="CA406" s="293"/>
    </row>
    <row r="407" spans="1:79" s="14" customFormat="1" ht="15" customHeight="1">
      <c r="A407" s="165">
        <v>4</v>
      </c>
      <c r="B407" s="165"/>
      <c r="C407" s="16"/>
      <c r="D407" s="166" t="s">
        <v>238</v>
      </c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6"/>
      <c r="AH407" s="166"/>
      <c r="AI407" s="166"/>
      <c r="AJ407" s="166"/>
      <c r="AK407" s="166"/>
      <c r="AL407" s="165">
        <v>340</v>
      </c>
      <c r="AM407" s="165"/>
      <c r="AN407" s="165"/>
      <c r="AO407" s="165"/>
      <c r="AP407" s="165" t="s">
        <v>41</v>
      </c>
      <c r="AQ407" s="165"/>
      <c r="AR407" s="165"/>
      <c r="AS407" s="165"/>
      <c r="AT407" s="165"/>
      <c r="AU407" s="165"/>
      <c r="AV407" s="165">
        <v>4</v>
      </c>
      <c r="AW407" s="165"/>
      <c r="AX407" s="165"/>
      <c r="AY407" s="165"/>
      <c r="AZ407" s="165"/>
      <c r="BA407" s="165"/>
      <c r="BB407" s="165"/>
      <c r="BC407" s="165"/>
      <c r="BD407" s="165"/>
      <c r="BE407" s="165"/>
      <c r="BF407" s="165"/>
      <c r="BG407" s="165"/>
      <c r="BH407" s="167">
        <v>32</v>
      </c>
      <c r="BI407" s="167"/>
      <c r="BJ407" s="167"/>
      <c r="BK407" s="167"/>
      <c r="BL407" s="167"/>
      <c r="BM407" s="167"/>
      <c r="BN407" s="167"/>
      <c r="BO407" s="167"/>
      <c r="BP407" s="167"/>
      <c r="BQ407" s="167"/>
      <c r="BR407" s="167"/>
      <c r="BS407" s="167"/>
      <c r="BT407" s="167"/>
      <c r="BU407" s="167"/>
      <c r="BV407" s="293">
        <f t="shared" si="8"/>
        <v>128</v>
      </c>
      <c r="BW407" s="293"/>
      <c r="BX407" s="293"/>
      <c r="BY407" s="293"/>
      <c r="BZ407" s="293"/>
      <c r="CA407" s="293"/>
    </row>
    <row r="408" spans="1:79" s="14" customFormat="1" ht="12.75" customHeight="1" hidden="1">
      <c r="A408" s="165">
        <v>5</v>
      </c>
      <c r="B408" s="165"/>
      <c r="C408" s="17"/>
      <c r="D408" s="166" t="s">
        <v>222</v>
      </c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  <c r="Z408" s="166"/>
      <c r="AA408" s="166"/>
      <c r="AB408" s="166"/>
      <c r="AC408" s="166"/>
      <c r="AD408" s="166"/>
      <c r="AE408" s="166"/>
      <c r="AF408" s="166"/>
      <c r="AG408" s="166"/>
      <c r="AH408" s="166"/>
      <c r="AI408" s="166"/>
      <c r="AJ408" s="166"/>
      <c r="AK408" s="166"/>
      <c r="AL408" s="170">
        <v>340</v>
      </c>
      <c r="AM408" s="170"/>
      <c r="AN408" s="170"/>
      <c r="AO408" s="170"/>
      <c r="AP408" s="165" t="s">
        <v>41</v>
      </c>
      <c r="AQ408" s="165"/>
      <c r="AR408" s="165"/>
      <c r="AS408" s="165"/>
      <c r="AT408" s="165"/>
      <c r="AU408" s="165"/>
      <c r="AV408" s="170"/>
      <c r="AW408" s="170"/>
      <c r="AX408" s="170"/>
      <c r="AY408" s="170"/>
      <c r="AZ408" s="170"/>
      <c r="BA408" s="170"/>
      <c r="BB408" s="170"/>
      <c r="BC408" s="170"/>
      <c r="BD408" s="170"/>
      <c r="BE408" s="170"/>
      <c r="BF408" s="170"/>
      <c r="BG408" s="170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293">
        <f t="shared" si="8"/>
        <v>0</v>
      </c>
      <c r="BW408" s="293"/>
      <c r="BX408" s="293"/>
      <c r="BY408" s="293"/>
      <c r="BZ408" s="293"/>
      <c r="CA408" s="293"/>
    </row>
    <row r="409" spans="1:79" s="14" customFormat="1" ht="12.75" customHeight="1" hidden="1">
      <c r="A409" s="165">
        <v>6</v>
      </c>
      <c r="B409" s="165"/>
      <c r="C409" s="16"/>
      <c r="D409" s="166" t="s">
        <v>223</v>
      </c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  <c r="AA409" s="166"/>
      <c r="AB409" s="166"/>
      <c r="AC409" s="166"/>
      <c r="AD409" s="166"/>
      <c r="AE409" s="166"/>
      <c r="AF409" s="166"/>
      <c r="AG409" s="166"/>
      <c r="AH409" s="166"/>
      <c r="AI409" s="166"/>
      <c r="AJ409" s="166"/>
      <c r="AK409" s="166"/>
      <c r="AL409" s="165">
        <v>340</v>
      </c>
      <c r="AM409" s="165"/>
      <c r="AN409" s="165"/>
      <c r="AO409" s="165"/>
      <c r="AP409" s="165" t="s">
        <v>41</v>
      </c>
      <c r="AQ409" s="165"/>
      <c r="AR409" s="165"/>
      <c r="AS409" s="165"/>
      <c r="AT409" s="165"/>
      <c r="AU409" s="165"/>
      <c r="AV409" s="165"/>
      <c r="AW409" s="165"/>
      <c r="AX409" s="165"/>
      <c r="AY409" s="165"/>
      <c r="AZ409" s="165"/>
      <c r="BA409" s="165"/>
      <c r="BB409" s="165"/>
      <c r="BC409" s="165"/>
      <c r="BD409" s="165"/>
      <c r="BE409" s="165"/>
      <c r="BF409" s="165"/>
      <c r="BG409" s="165"/>
      <c r="BH409" s="167"/>
      <c r="BI409" s="167"/>
      <c r="BJ409" s="167"/>
      <c r="BK409" s="167"/>
      <c r="BL409" s="167"/>
      <c r="BM409" s="167"/>
      <c r="BN409" s="167"/>
      <c r="BO409" s="167"/>
      <c r="BP409" s="167"/>
      <c r="BQ409" s="167"/>
      <c r="BR409" s="167"/>
      <c r="BS409" s="167"/>
      <c r="BT409" s="167"/>
      <c r="BU409" s="167"/>
      <c r="BV409" s="293">
        <f t="shared" si="8"/>
        <v>0</v>
      </c>
      <c r="BW409" s="293"/>
      <c r="BX409" s="293"/>
      <c r="BY409" s="293"/>
      <c r="BZ409" s="293"/>
      <c r="CA409" s="293"/>
    </row>
    <row r="410" spans="1:79" s="14" customFormat="1" ht="13.5" customHeight="1" hidden="1">
      <c r="A410" s="165">
        <v>7</v>
      </c>
      <c r="B410" s="165"/>
      <c r="C410" s="16"/>
      <c r="D410" s="166" t="s">
        <v>224</v>
      </c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  <c r="AA410" s="166"/>
      <c r="AB410" s="166"/>
      <c r="AC410" s="166"/>
      <c r="AD410" s="166"/>
      <c r="AE410" s="166"/>
      <c r="AF410" s="166"/>
      <c r="AG410" s="166"/>
      <c r="AH410" s="166"/>
      <c r="AI410" s="166"/>
      <c r="AJ410" s="166"/>
      <c r="AK410" s="166"/>
      <c r="AL410" s="165">
        <v>340</v>
      </c>
      <c r="AM410" s="165"/>
      <c r="AN410" s="165"/>
      <c r="AO410" s="165"/>
      <c r="AP410" s="165" t="s">
        <v>41</v>
      </c>
      <c r="AQ410" s="165"/>
      <c r="AR410" s="165"/>
      <c r="AS410" s="165"/>
      <c r="AT410" s="165"/>
      <c r="AU410" s="165"/>
      <c r="AV410" s="165"/>
      <c r="AW410" s="165"/>
      <c r="AX410" s="165"/>
      <c r="AY410" s="165"/>
      <c r="AZ410" s="165"/>
      <c r="BA410" s="165"/>
      <c r="BB410" s="165"/>
      <c r="BC410" s="165"/>
      <c r="BD410" s="165"/>
      <c r="BE410" s="165"/>
      <c r="BF410" s="165"/>
      <c r="BG410" s="165"/>
      <c r="BH410" s="167"/>
      <c r="BI410" s="167"/>
      <c r="BJ410" s="167"/>
      <c r="BK410" s="167"/>
      <c r="BL410" s="167"/>
      <c r="BM410" s="167"/>
      <c r="BN410" s="167"/>
      <c r="BO410" s="167"/>
      <c r="BP410" s="167"/>
      <c r="BQ410" s="167"/>
      <c r="BR410" s="167"/>
      <c r="BS410" s="167"/>
      <c r="BT410" s="167"/>
      <c r="BU410" s="167"/>
      <c r="BV410" s="293">
        <f t="shared" si="8"/>
        <v>0</v>
      </c>
      <c r="BW410" s="293"/>
      <c r="BX410" s="293"/>
      <c r="BY410" s="293"/>
      <c r="BZ410" s="293"/>
      <c r="CA410" s="293"/>
    </row>
    <row r="411" spans="1:79" s="14" customFormat="1" ht="13.5" customHeight="1" hidden="1">
      <c r="A411" s="165">
        <v>8</v>
      </c>
      <c r="B411" s="165"/>
      <c r="C411" s="16"/>
      <c r="D411" s="166" t="s">
        <v>81</v>
      </c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  <c r="AA411" s="166"/>
      <c r="AB411" s="166"/>
      <c r="AC411" s="166"/>
      <c r="AD411" s="166"/>
      <c r="AE411" s="166"/>
      <c r="AF411" s="166"/>
      <c r="AG411" s="166"/>
      <c r="AH411" s="166"/>
      <c r="AI411" s="166"/>
      <c r="AJ411" s="166"/>
      <c r="AK411" s="166"/>
      <c r="AL411" s="165">
        <v>340</v>
      </c>
      <c r="AM411" s="165"/>
      <c r="AN411" s="165"/>
      <c r="AO411" s="165"/>
      <c r="AP411" s="165" t="s">
        <v>41</v>
      </c>
      <c r="AQ411" s="165"/>
      <c r="AR411" s="165"/>
      <c r="AS411" s="165"/>
      <c r="AT411" s="165"/>
      <c r="AU411" s="165"/>
      <c r="AV411" s="165"/>
      <c r="AW411" s="165"/>
      <c r="AX411" s="165"/>
      <c r="AY411" s="165"/>
      <c r="AZ411" s="165"/>
      <c r="BA411" s="165"/>
      <c r="BB411" s="165"/>
      <c r="BC411" s="165"/>
      <c r="BD411" s="165"/>
      <c r="BE411" s="165"/>
      <c r="BF411" s="165"/>
      <c r="BG411" s="165"/>
      <c r="BH411" s="167"/>
      <c r="BI411" s="167"/>
      <c r="BJ411" s="167"/>
      <c r="BK411" s="167"/>
      <c r="BL411" s="167"/>
      <c r="BM411" s="167"/>
      <c r="BN411" s="167"/>
      <c r="BO411" s="167"/>
      <c r="BP411" s="167"/>
      <c r="BQ411" s="167"/>
      <c r="BR411" s="167"/>
      <c r="BS411" s="167"/>
      <c r="BT411" s="167"/>
      <c r="BU411" s="167"/>
      <c r="BV411" s="293">
        <f t="shared" si="8"/>
        <v>0</v>
      </c>
      <c r="BW411" s="293"/>
      <c r="BX411" s="293"/>
      <c r="BY411" s="293"/>
      <c r="BZ411" s="293"/>
      <c r="CA411" s="293"/>
    </row>
    <row r="412" spans="1:79" s="14" customFormat="1" ht="12.75" customHeight="1" hidden="1">
      <c r="A412" s="165">
        <v>9</v>
      </c>
      <c r="B412" s="165"/>
      <c r="C412" s="16"/>
      <c r="D412" s="166" t="s">
        <v>225</v>
      </c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166"/>
      <c r="AD412" s="166"/>
      <c r="AE412" s="166"/>
      <c r="AF412" s="166"/>
      <c r="AG412" s="166"/>
      <c r="AH412" s="166"/>
      <c r="AI412" s="166"/>
      <c r="AJ412" s="166"/>
      <c r="AK412" s="166"/>
      <c r="AL412" s="165">
        <v>340</v>
      </c>
      <c r="AM412" s="165"/>
      <c r="AN412" s="165"/>
      <c r="AO412" s="165"/>
      <c r="AP412" s="165" t="s">
        <v>41</v>
      </c>
      <c r="AQ412" s="165"/>
      <c r="AR412" s="165"/>
      <c r="AS412" s="165"/>
      <c r="AT412" s="165"/>
      <c r="AU412" s="165"/>
      <c r="AV412" s="165"/>
      <c r="AW412" s="165"/>
      <c r="AX412" s="165"/>
      <c r="AY412" s="165"/>
      <c r="AZ412" s="165"/>
      <c r="BA412" s="165"/>
      <c r="BB412" s="165"/>
      <c r="BC412" s="165"/>
      <c r="BD412" s="165"/>
      <c r="BE412" s="165"/>
      <c r="BF412" s="165"/>
      <c r="BG412" s="165"/>
      <c r="BH412" s="167"/>
      <c r="BI412" s="167"/>
      <c r="BJ412" s="167"/>
      <c r="BK412" s="167"/>
      <c r="BL412" s="167"/>
      <c r="BM412" s="167"/>
      <c r="BN412" s="167"/>
      <c r="BO412" s="167"/>
      <c r="BP412" s="167"/>
      <c r="BQ412" s="167"/>
      <c r="BR412" s="167"/>
      <c r="BS412" s="167"/>
      <c r="BT412" s="167"/>
      <c r="BU412" s="167"/>
      <c r="BV412" s="293">
        <f t="shared" si="8"/>
        <v>0</v>
      </c>
      <c r="BW412" s="293"/>
      <c r="BX412" s="293"/>
      <c r="BY412" s="293"/>
      <c r="BZ412" s="293"/>
      <c r="CA412" s="293"/>
    </row>
    <row r="413" spans="1:79" s="14" customFormat="1" ht="12.75" customHeight="1" hidden="1">
      <c r="A413" s="165">
        <v>10</v>
      </c>
      <c r="B413" s="165"/>
      <c r="C413" s="16"/>
      <c r="D413" s="166" t="s">
        <v>226</v>
      </c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  <c r="AA413" s="166"/>
      <c r="AB413" s="166"/>
      <c r="AC413" s="166"/>
      <c r="AD413" s="166"/>
      <c r="AE413" s="166"/>
      <c r="AF413" s="166"/>
      <c r="AG413" s="166"/>
      <c r="AH413" s="166"/>
      <c r="AI413" s="166"/>
      <c r="AJ413" s="166"/>
      <c r="AK413" s="166"/>
      <c r="AL413" s="165">
        <v>340</v>
      </c>
      <c r="AM413" s="165"/>
      <c r="AN413" s="165"/>
      <c r="AO413" s="165"/>
      <c r="AP413" s="165" t="s">
        <v>41</v>
      </c>
      <c r="AQ413" s="165"/>
      <c r="AR413" s="165"/>
      <c r="AS413" s="165"/>
      <c r="AT413" s="165"/>
      <c r="AU413" s="165"/>
      <c r="AV413" s="165"/>
      <c r="AW413" s="165"/>
      <c r="AX413" s="165"/>
      <c r="AY413" s="165"/>
      <c r="AZ413" s="165"/>
      <c r="BA413" s="165"/>
      <c r="BB413" s="165"/>
      <c r="BC413" s="165"/>
      <c r="BD413" s="165"/>
      <c r="BE413" s="165"/>
      <c r="BF413" s="165"/>
      <c r="BG413" s="165"/>
      <c r="BH413" s="167"/>
      <c r="BI413" s="167"/>
      <c r="BJ413" s="167"/>
      <c r="BK413" s="167"/>
      <c r="BL413" s="167"/>
      <c r="BM413" s="167"/>
      <c r="BN413" s="167"/>
      <c r="BO413" s="167"/>
      <c r="BP413" s="167"/>
      <c r="BQ413" s="167"/>
      <c r="BR413" s="167"/>
      <c r="BS413" s="167"/>
      <c r="BT413" s="167"/>
      <c r="BU413" s="167"/>
      <c r="BV413" s="293">
        <f t="shared" si="8"/>
        <v>0</v>
      </c>
      <c r="BW413" s="293"/>
      <c r="BX413" s="293"/>
      <c r="BY413" s="293"/>
      <c r="BZ413" s="293"/>
      <c r="CA413" s="293"/>
    </row>
    <row r="414" spans="1:79" s="14" customFormat="1" ht="13.5" customHeight="1" hidden="1">
      <c r="A414" s="165">
        <v>11</v>
      </c>
      <c r="B414" s="165"/>
      <c r="C414" s="16"/>
      <c r="D414" s="166" t="s">
        <v>227</v>
      </c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166"/>
      <c r="AD414" s="166"/>
      <c r="AE414" s="166"/>
      <c r="AF414" s="166"/>
      <c r="AG414" s="166"/>
      <c r="AH414" s="166"/>
      <c r="AI414" s="166"/>
      <c r="AJ414" s="166"/>
      <c r="AK414" s="166"/>
      <c r="AL414" s="165">
        <v>340</v>
      </c>
      <c r="AM414" s="165"/>
      <c r="AN414" s="165"/>
      <c r="AO414" s="165"/>
      <c r="AP414" s="165" t="s">
        <v>41</v>
      </c>
      <c r="AQ414" s="165"/>
      <c r="AR414" s="165"/>
      <c r="AS414" s="165"/>
      <c r="AT414" s="165"/>
      <c r="AU414" s="165"/>
      <c r="AV414" s="165"/>
      <c r="AW414" s="165"/>
      <c r="AX414" s="165"/>
      <c r="AY414" s="165"/>
      <c r="AZ414" s="165"/>
      <c r="BA414" s="165"/>
      <c r="BB414" s="165"/>
      <c r="BC414" s="165"/>
      <c r="BD414" s="165"/>
      <c r="BE414" s="165"/>
      <c r="BF414" s="165"/>
      <c r="BG414" s="165"/>
      <c r="BH414" s="167"/>
      <c r="BI414" s="167"/>
      <c r="BJ414" s="167"/>
      <c r="BK414" s="167"/>
      <c r="BL414" s="167"/>
      <c r="BM414" s="167"/>
      <c r="BN414" s="167"/>
      <c r="BO414" s="167"/>
      <c r="BP414" s="167"/>
      <c r="BQ414" s="167"/>
      <c r="BR414" s="167"/>
      <c r="BS414" s="167"/>
      <c r="BT414" s="167"/>
      <c r="BU414" s="167"/>
      <c r="BV414" s="293">
        <f t="shared" si="8"/>
        <v>0</v>
      </c>
      <c r="BW414" s="293"/>
      <c r="BX414" s="293"/>
      <c r="BY414" s="293"/>
      <c r="BZ414" s="293"/>
      <c r="CA414" s="293"/>
    </row>
    <row r="415" spans="1:79" s="14" customFormat="1" ht="12.75" customHeight="1" hidden="1">
      <c r="A415" s="165">
        <v>12</v>
      </c>
      <c r="B415" s="165"/>
      <c r="C415" s="17"/>
      <c r="D415" s="166" t="s">
        <v>184</v>
      </c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  <c r="AA415" s="166"/>
      <c r="AB415" s="166"/>
      <c r="AC415" s="166"/>
      <c r="AD415" s="166"/>
      <c r="AE415" s="166"/>
      <c r="AF415" s="166"/>
      <c r="AG415" s="166"/>
      <c r="AH415" s="166"/>
      <c r="AI415" s="166"/>
      <c r="AJ415" s="166"/>
      <c r="AK415" s="166"/>
      <c r="AL415" s="170">
        <v>340</v>
      </c>
      <c r="AM415" s="170"/>
      <c r="AN415" s="170"/>
      <c r="AO415" s="170"/>
      <c r="AP415" s="165" t="s">
        <v>41</v>
      </c>
      <c r="AQ415" s="165"/>
      <c r="AR415" s="165"/>
      <c r="AS415" s="165"/>
      <c r="AT415" s="165"/>
      <c r="AU415" s="165"/>
      <c r="AV415" s="170"/>
      <c r="AW415" s="170"/>
      <c r="AX415" s="170"/>
      <c r="AY415" s="170"/>
      <c r="AZ415" s="170"/>
      <c r="BA415" s="170"/>
      <c r="BB415" s="170"/>
      <c r="BC415" s="170"/>
      <c r="BD415" s="170"/>
      <c r="BE415" s="170"/>
      <c r="BF415" s="170"/>
      <c r="BG415" s="170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293">
        <f t="shared" si="8"/>
        <v>0</v>
      </c>
      <c r="BW415" s="293"/>
      <c r="BX415" s="293"/>
      <c r="BY415" s="293"/>
      <c r="BZ415" s="293"/>
      <c r="CA415" s="293"/>
    </row>
    <row r="416" spans="1:79" s="14" customFormat="1" ht="15.75" customHeight="1" hidden="1">
      <c r="A416" s="165">
        <v>13</v>
      </c>
      <c r="B416" s="165"/>
      <c r="C416" s="16"/>
      <c r="D416" s="166" t="s">
        <v>228</v>
      </c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166"/>
      <c r="AD416" s="166"/>
      <c r="AE416" s="166"/>
      <c r="AF416" s="166"/>
      <c r="AG416" s="166"/>
      <c r="AH416" s="166"/>
      <c r="AI416" s="166"/>
      <c r="AJ416" s="166"/>
      <c r="AK416" s="166"/>
      <c r="AL416" s="165">
        <v>340</v>
      </c>
      <c r="AM416" s="165"/>
      <c r="AN416" s="165"/>
      <c r="AO416" s="165"/>
      <c r="AP416" s="165" t="s">
        <v>41</v>
      </c>
      <c r="AQ416" s="165"/>
      <c r="AR416" s="165"/>
      <c r="AS416" s="165"/>
      <c r="AT416" s="165"/>
      <c r="AU416" s="165"/>
      <c r="AV416" s="165"/>
      <c r="AW416" s="165"/>
      <c r="AX416" s="165"/>
      <c r="AY416" s="165"/>
      <c r="AZ416" s="165"/>
      <c r="BA416" s="165"/>
      <c r="BB416" s="165"/>
      <c r="BC416" s="165"/>
      <c r="BD416" s="165"/>
      <c r="BE416" s="165"/>
      <c r="BF416" s="165"/>
      <c r="BG416" s="165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293">
        <f t="shared" si="8"/>
        <v>0</v>
      </c>
      <c r="BW416" s="293"/>
      <c r="BX416" s="293"/>
      <c r="BY416" s="293"/>
      <c r="BZ416" s="293"/>
      <c r="CA416" s="293"/>
    </row>
    <row r="417" spans="1:79" s="14" customFormat="1" ht="13.5" customHeight="1">
      <c r="A417" s="165">
        <v>5</v>
      </c>
      <c r="B417" s="165"/>
      <c r="C417" s="16"/>
      <c r="D417" s="166" t="s">
        <v>225</v>
      </c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66"/>
      <c r="AD417" s="166"/>
      <c r="AE417" s="166"/>
      <c r="AF417" s="166"/>
      <c r="AG417" s="166"/>
      <c r="AH417" s="166"/>
      <c r="AI417" s="166"/>
      <c r="AJ417" s="166"/>
      <c r="AK417" s="166"/>
      <c r="AL417" s="165">
        <v>340</v>
      </c>
      <c r="AM417" s="165"/>
      <c r="AN417" s="165"/>
      <c r="AO417" s="165"/>
      <c r="AP417" s="165" t="s">
        <v>41</v>
      </c>
      <c r="AQ417" s="165"/>
      <c r="AR417" s="165"/>
      <c r="AS417" s="165"/>
      <c r="AT417" s="165"/>
      <c r="AU417" s="165"/>
      <c r="AV417" s="165">
        <v>2</v>
      </c>
      <c r="AW417" s="165"/>
      <c r="AX417" s="165"/>
      <c r="AY417" s="165"/>
      <c r="AZ417" s="165"/>
      <c r="BA417" s="165"/>
      <c r="BB417" s="165"/>
      <c r="BC417" s="165"/>
      <c r="BD417" s="165"/>
      <c r="BE417" s="165"/>
      <c r="BF417" s="165"/>
      <c r="BG417" s="165"/>
      <c r="BH417" s="167">
        <v>13</v>
      </c>
      <c r="BI417" s="167"/>
      <c r="BJ417" s="167"/>
      <c r="BK417" s="167"/>
      <c r="BL417" s="167"/>
      <c r="BM417" s="167"/>
      <c r="BN417" s="167"/>
      <c r="BO417" s="167"/>
      <c r="BP417" s="167"/>
      <c r="BQ417" s="167"/>
      <c r="BR417" s="167"/>
      <c r="BS417" s="167"/>
      <c r="BT417" s="167"/>
      <c r="BU417" s="167"/>
      <c r="BV417" s="293">
        <f t="shared" si="8"/>
        <v>26</v>
      </c>
      <c r="BW417" s="293"/>
      <c r="BX417" s="293"/>
      <c r="BY417" s="293"/>
      <c r="BZ417" s="293"/>
      <c r="CA417" s="293"/>
    </row>
    <row r="418" spans="1:79" s="14" customFormat="1" ht="13.5" customHeight="1">
      <c r="A418" s="165">
        <v>6</v>
      </c>
      <c r="B418" s="165"/>
      <c r="C418" s="16"/>
      <c r="D418" s="166" t="s">
        <v>223</v>
      </c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  <c r="AA418" s="166"/>
      <c r="AB418" s="166"/>
      <c r="AC418" s="166"/>
      <c r="AD418" s="166"/>
      <c r="AE418" s="166"/>
      <c r="AF418" s="166"/>
      <c r="AG418" s="166"/>
      <c r="AH418" s="166"/>
      <c r="AI418" s="166"/>
      <c r="AJ418" s="166"/>
      <c r="AK418" s="166"/>
      <c r="AL418" s="165">
        <v>340</v>
      </c>
      <c r="AM418" s="165"/>
      <c r="AN418" s="165"/>
      <c r="AO418" s="165"/>
      <c r="AP418" s="165" t="s">
        <v>41</v>
      </c>
      <c r="AQ418" s="165"/>
      <c r="AR418" s="165"/>
      <c r="AS418" s="165"/>
      <c r="AT418" s="165"/>
      <c r="AU418" s="165"/>
      <c r="AV418" s="165">
        <v>10</v>
      </c>
      <c r="AW418" s="165"/>
      <c r="AX418" s="165"/>
      <c r="AY418" s="165"/>
      <c r="AZ418" s="165"/>
      <c r="BA418" s="165"/>
      <c r="BB418" s="165"/>
      <c r="BC418" s="165"/>
      <c r="BD418" s="165"/>
      <c r="BE418" s="165"/>
      <c r="BF418" s="165"/>
      <c r="BG418" s="165"/>
      <c r="BH418" s="167">
        <v>15</v>
      </c>
      <c r="BI418" s="167"/>
      <c r="BJ418" s="167"/>
      <c r="BK418" s="167"/>
      <c r="BL418" s="167"/>
      <c r="BM418" s="167"/>
      <c r="BN418" s="167"/>
      <c r="BO418" s="167"/>
      <c r="BP418" s="167"/>
      <c r="BQ418" s="167"/>
      <c r="BR418" s="167"/>
      <c r="BS418" s="167"/>
      <c r="BT418" s="167"/>
      <c r="BU418" s="167"/>
      <c r="BV418" s="293">
        <f t="shared" si="8"/>
        <v>150</v>
      </c>
      <c r="BW418" s="293"/>
      <c r="BX418" s="293"/>
      <c r="BY418" s="293"/>
      <c r="BZ418" s="293"/>
      <c r="CA418" s="293"/>
    </row>
    <row r="419" spans="1:79" s="14" customFormat="1" ht="12.75" customHeight="1">
      <c r="A419" s="165">
        <v>7</v>
      </c>
      <c r="B419" s="165"/>
      <c r="C419" s="16"/>
      <c r="D419" s="166" t="s">
        <v>162</v>
      </c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  <c r="AA419" s="166"/>
      <c r="AB419" s="166"/>
      <c r="AC419" s="166"/>
      <c r="AD419" s="166"/>
      <c r="AE419" s="166"/>
      <c r="AF419" s="166"/>
      <c r="AG419" s="166"/>
      <c r="AH419" s="166"/>
      <c r="AI419" s="166"/>
      <c r="AJ419" s="166"/>
      <c r="AK419" s="166"/>
      <c r="AL419" s="165">
        <v>340</v>
      </c>
      <c r="AM419" s="165"/>
      <c r="AN419" s="165"/>
      <c r="AO419" s="165"/>
      <c r="AP419" s="165" t="s">
        <v>239</v>
      </c>
      <c r="AQ419" s="165"/>
      <c r="AR419" s="165"/>
      <c r="AS419" s="165"/>
      <c r="AT419" s="165"/>
      <c r="AU419" s="165"/>
      <c r="AV419" s="165">
        <v>4</v>
      </c>
      <c r="AW419" s="165"/>
      <c r="AX419" s="165"/>
      <c r="AY419" s="165"/>
      <c r="AZ419" s="165"/>
      <c r="BA419" s="165"/>
      <c r="BB419" s="165"/>
      <c r="BC419" s="165"/>
      <c r="BD419" s="165"/>
      <c r="BE419" s="165"/>
      <c r="BF419" s="165"/>
      <c r="BG419" s="165"/>
      <c r="BH419" s="167">
        <v>50</v>
      </c>
      <c r="BI419" s="167"/>
      <c r="BJ419" s="167"/>
      <c r="BK419" s="167"/>
      <c r="BL419" s="167"/>
      <c r="BM419" s="167"/>
      <c r="BN419" s="167"/>
      <c r="BO419" s="167"/>
      <c r="BP419" s="167"/>
      <c r="BQ419" s="167"/>
      <c r="BR419" s="167"/>
      <c r="BS419" s="167"/>
      <c r="BT419" s="167"/>
      <c r="BU419" s="167"/>
      <c r="BV419" s="293">
        <f t="shared" si="8"/>
        <v>200</v>
      </c>
      <c r="BW419" s="293"/>
      <c r="BX419" s="293"/>
      <c r="BY419" s="293"/>
      <c r="BZ419" s="293"/>
      <c r="CA419" s="293"/>
    </row>
    <row r="420" spans="1:79" s="14" customFormat="1" ht="12.75" customHeight="1">
      <c r="A420" s="165">
        <v>8</v>
      </c>
      <c r="B420" s="165"/>
      <c r="C420" s="16"/>
      <c r="D420" s="166" t="s">
        <v>229</v>
      </c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  <c r="AA420" s="166"/>
      <c r="AB420" s="166"/>
      <c r="AC420" s="166"/>
      <c r="AD420" s="166"/>
      <c r="AE420" s="166"/>
      <c r="AF420" s="166"/>
      <c r="AG420" s="166"/>
      <c r="AH420" s="166"/>
      <c r="AI420" s="166"/>
      <c r="AJ420" s="166"/>
      <c r="AK420" s="166"/>
      <c r="AL420" s="165">
        <v>340</v>
      </c>
      <c r="AM420" s="165"/>
      <c r="AN420" s="165"/>
      <c r="AO420" s="165"/>
      <c r="AP420" s="165" t="s">
        <v>239</v>
      </c>
      <c r="AQ420" s="165"/>
      <c r="AR420" s="165"/>
      <c r="AS420" s="165"/>
      <c r="AT420" s="165"/>
      <c r="AU420" s="165"/>
      <c r="AV420" s="165">
        <v>4</v>
      </c>
      <c r="AW420" s="165"/>
      <c r="AX420" s="165"/>
      <c r="AY420" s="165"/>
      <c r="AZ420" s="165"/>
      <c r="BA420" s="165"/>
      <c r="BB420" s="165"/>
      <c r="BC420" s="165"/>
      <c r="BD420" s="165"/>
      <c r="BE420" s="165"/>
      <c r="BF420" s="165"/>
      <c r="BG420" s="165"/>
      <c r="BH420" s="167">
        <v>50</v>
      </c>
      <c r="BI420" s="167"/>
      <c r="BJ420" s="167"/>
      <c r="BK420" s="167"/>
      <c r="BL420" s="167"/>
      <c r="BM420" s="167"/>
      <c r="BN420" s="167"/>
      <c r="BO420" s="167"/>
      <c r="BP420" s="167"/>
      <c r="BQ420" s="167"/>
      <c r="BR420" s="167"/>
      <c r="BS420" s="167"/>
      <c r="BT420" s="167"/>
      <c r="BU420" s="167"/>
      <c r="BV420" s="293">
        <f t="shared" si="8"/>
        <v>200</v>
      </c>
      <c r="BW420" s="293"/>
      <c r="BX420" s="293"/>
      <c r="BY420" s="293"/>
      <c r="BZ420" s="293"/>
      <c r="CA420" s="293"/>
    </row>
    <row r="421" spans="1:79" s="14" customFormat="1" ht="13.5" customHeight="1">
      <c r="A421" s="165">
        <v>9</v>
      </c>
      <c r="B421" s="165"/>
      <c r="C421" s="16"/>
      <c r="D421" s="166" t="s">
        <v>240</v>
      </c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166"/>
      <c r="AD421" s="166"/>
      <c r="AE421" s="166"/>
      <c r="AF421" s="166"/>
      <c r="AG421" s="166"/>
      <c r="AH421" s="166"/>
      <c r="AI421" s="166"/>
      <c r="AJ421" s="166"/>
      <c r="AK421" s="166"/>
      <c r="AL421" s="165">
        <v>340</v>
      </c>
      <c r="AM421" s="165"/>
      <c r="AN421" s="165"/>
      <c r="AO421" s="165"/>
      <c r="AP421" s="165" t="s">
        <v>41</v>
      </c>
      <c r="AQ421" s="165"/>
      <c r="AR421" s="165"/>
      <c r="AS421" s="165"/>
      <c r="AT421" s="165"/>
      <c r="AU421" s="165"/>
      <c r="AV421" s="165">
        <v>8</v>
      </c>
      <c r="AW421" s="165"/>
      <c r="AX421" s="165"/>
      <c r="AY421" s="165"/>
      <c r="AZ421" s="165"/>
      <c r="BA421" s="165"/>
      <c r="BB421" s="165"/>
      <c r="BC421" s="165"/>
      <c r="BD421" s="165"/>
      <c r="BE421" s="165"/>
      <c r="BF421" s="165"/>
      <c r="BG421" s="165"/>
      <c r="BH421" s="167">
        <v>20</v>
      </c>
      <c r="BI421" s="167"/>
      <c r="BJ421" s="167"/>
      <c r="BK421" s="167"/>
      <c r="BL421" s="167"/>
      <c r="BM421" s="167"/>
      <c r="BN421" s="167"/>
      <c r="BO421" s="167"/>
      <c r="BP421" s="167"/>
      <c r="BQ421" s="167"/>
      <c r="BR421" s="167"/>
      <c r="BS421" s="167"/>
      <c r="BT421" s="167"/>
      <c r="BU421" s="167"/>
      <c r="BV421" s="293">
        <f t="shared" si="8"/>
        <v>160</v>
      </c>
      <c r="BW421" s="293"/>
      <c r="BX421" s="293"/>
      <c r="BY421" s="293"/>
      <c r="BZ421" s="293"/>
      <c r="CA421" s="293"/>
    </row>
    <row r="422" spans="1:79" s="14" customFormat="1" ht="15" customHeight="1">
      <c r="A422" s="294"/>
      <c r="B422" s="163"/>
      <c r="C422" s="25"/>
      <c r="D422" s="290" t="s">
        <v>100</v>
      </c>
      <c r="E422" s="290"/>
      <c r="F422" s="290"/>
      <c r="G422" s="290"/>
      <c r="H422" s="290"/>
      <c r="I422" s="290"/>
      <c r="J422" s="290"/>
      <c r="K422" s="290"/>
      <c r="L422" s="290"/>
      <c r="M422" s="290"/>
      <c r="N422" s="290"/>
      <c r="O422" s="290"/>
      <c r="P422" s="290"/>
      <c r="Q422" s="290"/>
      <c r="R422" s="290"/>
      <c r="S422" s="290"/>
      <c r="T422" s="290"/>
      <c r="U422" s="290"/>
      <c r="V422" s="290"/>
      <c r="W422" s="290"/>
      <c r="X422" s="290"/>
      <c r="Y422" s="290"/>
      <c r="Z422" s="290"/>
      <c r="AA422" s="290"/>
      <c r="AB422" s="290"/>
      <c r="AC422" s="290"/>
      <c r="AD422" s="290"/>
      <c r="AE422" s="290"/>
      <c r="AF422" s="290"/>
      <c r="AG422" s="290"/>
      <c r="AH422" s="290"/>
      <c r="AI422" s="290"/>
      <c r="AJ422" s="290"/>
      <c r="AK422" s="290"/>
      <c r="AL422" s="290">
        <v>340</v>
      </c>
      <c r="AM422" s="290"/>
      <c r="AN422" s="290"/>
      <c r="AO422" s="290"/>
      <c r="AP422" s="290"/>
      <c r="AQ422" s="290"/>
      <c r="AR422" s="290"/>
      <c r="AS422" s="290"/>
      <c r="AT422" s="290"/>
      <c r="AU422" s="290"/>
      <c r="AV422" s="290"/>
      <c r="AW422" s="290"/>
      <c r="AX422" s="290"/>
      <c r="AY422" s="290"/>
      <c r="AZ422" s="290"/>
      <c r="BA422" s="290"/>
      <c r="BB422" s="290"/>
      <c r="BC422" s="290"/>
      <c r="BD422" s="290"/>
      <c r="BE422" s="290"/>
      <c r="BF422" s="290"/>
      <c r="BG422" s="290"/>
      <c r="BH422" s="290"/>
      <c r="BI422" s="290"/>
      <c r="BJ422" s="290"/>
      <c r="BK422" s="290"/>
      <c r="BL422" s="290"/>
      <c r="BM422" s="290"/>
      <c r="BN422" s="290"/>
      <c r="BO422" s="290"/>
      <c r="BP422" s="290"/>
      <c r="BQ422" s="290"/>
      <c r="BR422" s="290"/>
      <c r="BS422" s="290"/>
      <c r="BT422" s="290"/>
      <c r="BU422" s="290"/>
      <c r="BV422" s="291">
        <f>SUM(BV402:CA421)</f>
        <v>7920</v>
      </c>
      <c r="BW422" s="291"/>
      <c r="BX422" s="291"/>
      <c r="BY422" s="291"/>
      <c r="BZ422" s="291"/>
      <c r="CA422" s="291"/>
    </row>
    <row r="423" spans="1:79" s="14" customFormat="1" ht="12.75" customHeight="1">
      <c r="A423" s="27"/>
      <c r="B423" s="27"/>
      <c r="C423" s="27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9"/>
      <c r="BW423" s="29"/>
      <c r="BX423" s="29"/>
      <c r="BY423" s="29"/>
      <c r="BZ423" s="29"/>
      <c r="CA423" s="29"/>
    </row>
    <row r="424" spans="1:78" ht="15.75" customHeight="1">
      <c r="A424" s="292" t="s">
        <v>220</v>
      </c>
      <c r="B424" s="292"/>
      <c r="C424" s="292"/>
      <c r="D424" s="292"/>
      <c r="E424" s="292"/>
      <c r="F424" s="292"/>
      <c r="G424" s="292"/>
      <c r="H424" s="292"/>
      <c r="I424" s="292"/>
      <c r="J424" s="292"/>
      <c r="K424" s="292"/>
      <c r="L424" s="292"/>
      <c r="M424" s="292"/>
      <c r="N424" s="292"/>
      <c r="O424" s="292"/>
      <c r="P424" s="292"/>
      <c r="Q424" s="292"/>
      <c r="R424" s="292"/>
      <c r="S424" s="292"/>
      <c r="T424" s="292"/>
      <c r="U424" s="292"/>
      <c r="V424" s="292"/>
      <c r="W424" s="292"/>
      <c r="X424" s="292"/>
      <c r="Y424" s="292"/>
      <c r="Z424" s="292"/>
      <c r="AA424" s="292"/>
      <c r="AB424" s="292"/>
      <c r="AC424" s="292"/>
      <c r="AD424" s="292"/>
      <c r="AE424" s="292"/>
      <c r="AF424" s="292"/>
      <c r="AG424" s="292"/>
      <c r="AH424" s="292"/>
      <c r="AI424" s="292"/>
      <c r="AJ424" s="292"/>
      <c r="AK424" s="292"/>
      <c r="AL424" s="292"/>
      <c r="AM424" s="292"/>
      <c r="AN424" s="292"/>
      <c r="AO424" s="292"/>
      <c r="AP424" s="292"/>
      <c r="AQ424" s="292"/>
      <c r="AR424" s="292"/>
      <c r="AS424" s="292"/>
      <c r="AT424" s="292"/>
      <c r="AU424" s="292"/>
      <c r="AV424" s="292"/>
      <c r="AW424" s="292"/>
      <c r="AX424" s="292"/>
      <c r="AY424" s="292"/>
      <c r="AZ424" s="292"/>
      <c r="BA424" s="292"/>
      <c r="BB424" s="292"/>
      <c r="BC424" s="292"/>
      <c r="BD424" s="292"/>
      <c r="BE424" s="292"/>
      <c r="BF424" s="292"/>
      <c r="BG424" s="292"/>
      <c r="BH424" s="292"/>
      <c r="BI424" s="292"/>
      <c r="BJ424" s="292"/>
      <c r="BK424" s="292"/>
      <c r="BL424" s="292"/>
      <c r="BM424" s="292"/>
      <c r="BN424" s="292"/>
      <c r="BO424" s="292"/>
      <c r="BP424" s="292"/>
      <c r="BQ424" s="292"/>
      <c r="BR424" s="292"/>
      <c r="BS424" s="292"/>
      <c r="BT424" s="292"/>
      <c r="BU424" s="292"/>
      <c r="BV424" s="292"/>
      <c r="BW424" s="292"/>
      <c r="BX424" s="292"/>
      <c r="BY424" s="292"/>
      <c r="BZ424" s="292"/>
    </row>
    <row r="425" spans="1:78" ht="15.75" customHeight="1">
      <c r="A425" s="292"/>
      <c r="B425" s="292"/>
      <c r="C425" s="292"/>
      <c r="D425" s="292"/>
      <c r="E425" s="292"/>
      <c r="F425" s="292"/>
      <c r="G425" s="292"/>
      <c r="H425" s="292"/>
      <c r="I425" s="292"/>
      <c r="J425" s="292"/>
      <c r="K425" s="292"/>
      <c r="L425" s="292"/>
      <c r="M425" s="292"/>
      <c r="N425" s="292"/>
      <c r="O425" s="292"/>
      <c r="P425" s="292"/>
      <c r="Q425" s="292"/>
      <c r="R425" s="292"/>
      <c r="S425" s="292"/>
      <c r="T425" s="292"/>
      <c r="U425" s="292"/>
      <c r="V425" s="292"/>
      <c r="W425" s="292"/>
      <c r="X425" s="292"/>
      <c r="Y425" s="292"/>
      <c r="Z425" s="292"/>
      <c r="AA425" s="292"/>
      <c r="AB425" s="292"/>
      <c r="AC425" s="292"/>
      <c r="AD425" s="292"/>
      <c r="AE425" s="292"/>
      <c r="AF425" s="292"/>
      <c r="AG425" s="292"/>
      <c r="AH425" s="292"/>
      <c r="AI425" s="292"/>
      <c r="AJ425" s="292"/>
      <c r="AK425" s="292"/>
      <c r="AL425" s="292"/>
      <c r="AM425" s="292"/>
      <c r="AN425" s="292"/>
      <c r="AO425" s="292"/>
      <c r="AP425" s="292"/>
      <c r="AQ425" s="292"/>
      <c r="AR425" s="292"/>
      <c r="AS425" s="292"/>
      <c r="AT425" s="292"/>
      <c r="AU425" s="292"/>
      <c r="AV425" s="292"/>
      <c r="AW425" s="292"/>
      <c r="AX425" s="292"/>
      <c r="AY425" s="292"/>
      <c r="AZ425" s="292"/>
      <c r="BA425" s="292"/>
      <c r="BB425" s="292"/>
      <c r="BC425" s="292"/>
      <c r="BD425" s="292"/>
      <c r="BE425" s="292"/>
      <c r="BF425" s="292"/>
      <c r="BG425" s="292"/>
      <c r="BH425" s="292"/>
      <c r="BI425" s="292"/>
      <c r="BJ425" s="292"/>
      <c r="BK425" s="292"/>
      <c r="BL425" s="292"/>
      <c r="BM425" s="292"/>
      <c r="BN425" s="292"/>
      <c r="BO425" s="292"/>
      <c r="BP425" s="292"/>
      <c r="BQ425" s="292"/>
      <c r="BR425" s="292"/>
      <c r="BS425" s="292"/>
      <c r="BT425" s="292"/>
      <c r="BU425" s="292"/>
      <c r="BV425" s="292"/>
      <c r="BW425" s="292"/>
      <c r="BX425" s="292"/>
      <c r="BY425" s="292"/>
      <c r="BZ425" s="292"/>
    </row>
    <row r="426" spans="1:78" ht="11.2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</row>
    <row r="427" spans="1:92" s="14" customFormat="1" ht="18.7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36" t="s">
        <v>57</v>
      </c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</row>
    <row r="428" spans="1:79" s="14" customFormat="1" ht="12.75" customHeight="1">
      <c r="A428" s="173" t="s">
        <v>1</v>
      </c>
      <c r="B428" s="173"/>
      <c r="C428" s="15"/>
      <c r="D428" s="173" t="s">
        <v>2</v>
      </c>
      <c r="E428" s="173"/>
      <c r="F428" s="173"/>
      <c r="G428" s="173"/>
      <c r="H428" s="173"/>
      <c r="I428" s="173"/>
      <c r="J428" s="173"/>
      <c r="K428" s="173"/>
      <c r="L428" s="173"/>
      <c r="M428" s="173"/>
      <c r="N428" s="173"/>
      <c r="O428" s="173"/>
      <c r="P428" s="173"/>
      <c r="Q428" s="173"/>
      <c r="R428" s="173"/>
      <c r="S428" s="173"/>
      <c r="T428" s="173"/>
      <c r="U428" s="173"/>
      <c r="V428" s="173"/>
      <c r="W428" s="173"/>
      <c r="X428" s="173"/>
      <c r="Y428" s="173"/>
      <c r="Z428" s="173"/>
      <c r="AA428" s="173"/>
      <c r="AB428" s="173"/>
      <c r="AC428" s="173"/>
      <c r="AD428" s="173"/>
      <c r="AE428" s="173"/>
      <c r="AF428" s="173"/>
      <c r="AG428" s="173"/>
      <c r="AH428" s="173"/>
      <c r="AI428" s="173"/>
      <c r="AJ428" s="173"/>
      <c r="AK428" s="173"/>
      <c r="AL428" s="173" t="s">
        <v>142</v>
      </c>
      <c r="AM428" s="173"/>
      <c r="AN428" s="173"/>
      <c r="AO428" s="173"/>
      <c r="AP428" s="173" t="s">
        <v>18</v>
      </c>
      <c r="AQ428" s="173"/>
      <c r="AR428" s="173"/>
      <c r="AS428" s="173"/>
      <c r="AT428" s="173"/>
      <c r="AU428" s="173"/>
      <c r="AV428" s="175" t="s">
        <v>35</v>
      </c>
      <c r="AW428" s="175"/>
      <c r="AX428" s="175"/>
      <c r="AY428" s="175"/>
      <c r="AZ428" s="175"/>
      <c r="BA428" s="175"/>
      <c r="BB428" s="175"/>
      <c r="BC428" s="175"/>
      <c r="BD428" s="175"/>
      <c r="BE428" s="175"/>
      <c r="BF428" s="175"/>
      <c r="BG428" s="175"/>
      <c r="BH428" s="172" t="s">
        <v>217</v>
      </c>
      <c r="BI428" s="172"/>
      <c r="BJ428" s="172"/>
      <c r="BK428" s="172"/>
      <c r="BL428" s="172"/>
      <c r="BM428" s="172"/>
      <c r="BN428" s="172"/>
      <c r="BO428" s="172"/>
      <c r="BP428" s="172"/>
      <c r="BQ428" s="172"/>
      <c r="BR428" s="172"/>
      <c r="BS428" s="172"/>
      <c r="BT428" s="172"/>
      <c r="BU428" s="172"/>
      <c r="BV428" s="173" t="s">
        <v>143</v>
      </c>
      <c r="BW428" s="173"/>
      <c r="BX428" s="173"/>
      <c r="BY428" s="173"/>
      <c r="BZ428" s="173"/>
      <c r="CA428" s="173"/>
    </row>
    <row r="429" spans="1:79" s="14" customFormat="1" ht="12.75">
      <c r="A429" s="173"/>
      <c r="B429" s="173"/>
      <c r="C429" s="15"/>
      <c r="D429" s="173"/>
      <c r="E429" s="173"/>
      <c r="F429" s="173"/>
      <c r="G429" s="173"/>
      <c r="H429" s="173"/>
      <c r="I429" s="173"/>
      <c r="J429" s="173"/>
      <c r="K429" s="173"/>
      <c r="L429" s="173"/>
      <c r="M429" s="173"/>
      <c r="N429" s="173"/>
      <c r="O429" s="173"/>
      <c r="P429" s="173"/>
      <c r="Q429" s="173"/>
      <c r="R429" s="173"/>
      <c r="S429" s="173"/>
      <c r="T429" s="173"/>
      <c r="U429" s="173"/>
      <c r="V429" s="173"/>
      <c r="W429" s="173"/>
      <c r="X429" s="173"/>
      <c r="Y429" s="173"/>
      <c r="Z429" s="173"/>
      <c r="AA429" s="173"/>
      <c r="AB429" s="173"/>
      <c r="AC429" s="173"/>
      <c r="AD429" s="173"/>
      <c r="AE429" s="173"/>
      <c r="AF429" s="173"/>
      <c r="AG429" s="173"/>
      <c r="AH429" s="173"/>
      <c r="AI429" s="173"/>
      <c r="AJ429" s="173"/>
      <c r="AK429" s="173"/>
      <c r="AL429" s="173"/>
      <c r="AM429" s="173"/>
      <c r="AN429" s="173"/>
      <c r="AO429" s="173"/>
      <c r="AP429" s="173"/>
      <c r="AQ429" s="173"/>
      <c r="AR429" s="173"/>
      <c r="AS429" s="173"/>
      <c r="AT429" s="173"/>
      <c r="AU429" s="173"/>
      <c r="AV429" s="175"/>
      <c r="AW429" s="175"/>
      <c r="AX429" s="175"/>
      <c r="AY429" s="175"/>
      <c r="AZ429" s="175"/>
      <c r="BA429" s="175"/>
      <c r="BB429" s="175"/>
      <c r="BC429" s="175"/>
      <c r="BD429" s="175"/>
      <c r="BE429" s="175"/>
      <c r="BF429" s="175"/>
      <c r="BG429" s="175"/>
      <c r="BH429" s="172"/>
      <c r="BI429" s="172"/>
      <c r="BJ429" s="172"/>
      <c r="BK429" s="172"/>
      <c r="BL429" s="172"/>
      <c r="BM429" s="172"/>
      <c r="BN429" s="172"/>
      <c r="BO429" s="172"/>
      <c r="BP429" s="172"/>
      <c r="BQ429" s="172"/>
      <c r="BR429" s="172"/>
      <c r="BS429" s="172"/>
      <c r="BT429" s="172"/>
      <c r="BU429" s="172"/>
      <c r="BV429" s="173"/>
      <c r="BW429" s="173"/>
      <c r="BX429" s="173"/>
      <c r="BY429" s="173"/>
      <c r="BZ429" s="173"/>
      <c r="CA429" s="173"/>
    </row>
    <row r="430" spans="1:79" s="14" customFormat="1" ht="11.25" customHeight="1">
      <c r="A430" s="165">
        <v>1</v>
      </c>
      <c r="B430" s="165"/>
      <c r="C430" s="16"/>
      <c r="D430" s="165">
        <v>2</v>
      </c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  <c r="Y430" s="165"/>
      <c r="Z430" s="165"/>
      <c r="AA430" s="165"/>
      <c r="AB430" s="165"/>
      <c r="AC430" s="165"/>
      <c r="AD430" s="165"/>
      <c r="AE430" s="165"/>
      <c r="AF430" s="165"/>
      <c r="AG430" s="165"/>
      <c r="AH430" s="165"/>
      <c r="AI430" s="165"/>
      <c r="AJ430" s="165"/>
      <c r="AK430" s="165"/>
      <c r="AL430" s="165">
        <v>3</v>
      </c>
      <c r="AM430" s="165"/>
      <c r="AN430" s="165"/>
      <c r="AO430" s="165"/>
      <c r="AP430" s="165">
        <v>4</v>
      </c>
      <c r="AQ430" s="165"/>
      <c r="AR430" s="165"/>
      <c r="AS430" s="165"/>
      <c r="AT430" s="165"/>
      <c r="AU430" s="165"/>
      <c r="AV430" s="165">
        <v>5</v>
      </c>
      <c r="AW430" s="165"/>
      <c r="AX430" s="165"/>
      <c r="AY430" s="165"/>
      <c r="AZ430" s="165"/>
      <c r="BA430" s="165"/>
      <c r="BB430" s="165"/>
      <c r="BC430" s="165"/>
      <c r="BD430" s="165"/>
      <c r="BE430" s="165"/>
      <c r="BF430" s="165"/>
      <c r="BG430" s="165"/>
      <c r="BH430" s="68">
        <v>6</v>
      </c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165" t="s">
        <v>30</v>
      </c>
      <c r="BW430" s="165"/>
      <c r="BX430" s="165"/>
      <c r="BY430" s="165"/>
      <c r="BZ430" s="165"/>
      <c r="CA430" s="165"/>
    </row>
    <row r="431" spans="1:79" s="14" customFormat="1" ht="12.75" customHeight="1">
      <c r="A431" s="165"/>
      <c r="B431" s="165"/>
      <c r="C431" s="16"/>
      <c r="D431" s="171" t="s">
        <v>221</v>
      </c>
      <c r="E431" s="171"/>
      <c r="F431" s="171"/>
      <c r="G431" s="171"/>
      <c r="H431" s="171"/>
      <c r="I431" s="171"/>
      <c r="J431" s="171"/>
      <c r="K431" s="171"/>
      <c r="L431" s="171"/>
      <c r="M431" s="171"/>
      <c r="N431" s="171"/>
      <c r="O431" s="171"/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71"/>
      <c r="AA431" s="171"/>
      <c r="AB431" s="171"/>
      <c r="AC431" s="171"/>
      <c r="AD431" s="171"/>
      <c r="AE431" s="171"/>
      <c r="AF431" s="171"/>
      <c r="AG431" s="171"/>
      <c r="AH431" s="171"/>
      <c r="AI431" s="171"/>
      <c r="AJ431" s="171"/>
      <c r="AK431" s="171"/>
      <c r="AL431" s="171"/>
      <c r="AM431" s="171"/>
      <c r="AN431" s="171"/>
      <c r="AO431" s="171"/>
      <c r="AP431" s="171"/>
      <c r="AQ431" s="171"/>
      <c r="AR431" s="171"/>
      <c r="AS431" s="171"/>
      <c r="AT431" s="171"/>
      <c r="AU431" s="171"/>
      <c r="AV431" s="171"/>
      <c r="AW431" s="171"/>
      <c r="AX431" s="171"/>
      <c r="AY431" s="171"/>
      <c r="AZ431" s="171"/>
      <c r="BA431" s="171"/>
      <c r="BB431" s="171"/>
      <c r="BC431" s="171"/>
      <c r="BD431" s="171"/>
      <c r="BE431" s="171"/>
      <c r="BF431" s="171"/>
      <c r="BG431" s="171"/>
      <c r="BH431" s="171"/>
      <c r="BI431" s="171"/>
      <c r="BJ431" s="171"/>
      <c r="BK431" s="171"/>
      <c r="BL431" s="171"/>
      <c r="BM431" s="171"/>
      <c r="BN431" s="171"/>
      <c r="BO431" s="171"/>
      <c r="BP431" s="171"/>
      <c r="BQ431" s="171"/>
      <c r="BR431" s="171"/>
      <c r="BS431" s="171"/>
      <c r="BT431" s="171"/>
      <c r="BU431" s="171"/>
      <c r="BV431" s="171"/>
      <c r="BW431" s="171"/>
      <c r="BX431" s="171"/>
      <c r="BY431" s="171"/>
      <c r="BZ431" s="171"/>
      <c r="CA431" s="171"/>
    </row>
    <row r="432" spans="1:79" s="14" customFormat="1" ht="15.75" customHeight="1">
      <c r="A432" s="165">
        <v>1</v>
      </c>
      <c r="B432" s="165"/>
      <c r="C432" s="16"/>
      <c r="D432" s="166" t="s">
        <v>219</v>
      </c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  <c r="AA432" s="166"/>
      <c r="AB432" s="166"/>
      <c r="AC432" s="166"/>
      <c r="AD432" s="166"/>
      <c r="AE432" s="166"/>
      <c r="AF432" s="166"/>
      <c r="AG432" s="166"/>
      <c r="AH432" s="166"/>
      <c r="AI432" s="166"/>
      <c r="AJ432" s="166"/>
      <c r="AK432" s="166"/>
      <c r="AL432" s="165">
        <v>340</v>
      </c>
      <c r="AM432" s="165"/>
      <c r="AN432" s="165"/>
      <c r="AO432" s="165"/>
      <c r="AP432" s="68" t="s">
        <v>237</v>
      </c>
      <c r="AQ432" s="69"/>
      <c r="AR432" s="69"/>
      <c r="AS432" s="69"/>
      <c r="AT432" s="69"/>
      <c r="AU432" s="70"/>
      <c r="AV432" s="165">
        <v>252</v>
      </c>
      <c r="AW432" s="165"/>
      <c r="AX432" s="165"/>
      <c r="AY432" s="165"/>
      <c r="AZ432" s="165"/>
      <c r="BA432" s="165"/>
      <c r="BB432" s="165"/>
      <c r="BC432" s="165"/>
      <c r="BD432" s="165"/>
      <c r="BE432" s="165"/>
      <c r="BF432" s="165"/>
      <c r="BG432" s="165"/>
      <c r="BH432" s="167">
        <v>95</v>
      </c>
      <c r="BI432" s="167"/>
      <c r="BJ432" s="167"/>
      <c r="BK432" s="167"/>
      <c r="BL432" s="167"/>
      <c r="BM432" s="167"/>
      <c r="BN432" s="167"/>
      <c r="BO432" s="167"/>
      <c r="BP432" s="167"/>
      <c r="BQ432" s="167"/>
      <c r="BR432" s="167"/>
      <c r="BS432" s="167"/>
      <c r="BT432" s="167"/>
      <c r="BU432" s="167"/>
      <c r="BV432" s="164">
        <f>AV432*BH432</f>
        <v>23940</v>
      </c>
      <c r="BW432" s="164"/>
      <c r="BX432" s="164"/>
      <c r="BY432" s="164"/>
      <c r="BZ432" s="164"/>
      <c r="CA432" s="164"/>
    </row>
    <row r="433" spans="1:79" s="14" customFormat="1" ht="13.5" customHeight="1">
      <c r="A433" s="165">
        <v>3</v>
      </c>
      <c r="B433" s="165"/>
      <c r="C433" s="16"/>
      <c r="D433" s="166" t="s">
        <v>107</v>
      </c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  <c r="AA433" s="166"/>
      <c r="AB433" s="166"/>
      <c r="AC433" s="166"/>
      <c r="AD433" s="166"/>
      <c r="AE433" s="166"/>
      <c r="AF433" s="166"/>
      <c r="AG433" s="166"/>
      <c r="AH433" s="166"/>
      <c r="AI433" s="166"/>
      <c r="AJ433" s="166"/>
      <c r="AK433" s="166"/>
      <c r="AL433" s="165">
        <v>340</v>
      </c>
      <c r="AM433" s="165"/>
      <c r="AN433" s="165"/>
      <c r="AO433" s="165"/>
      <c r="AP433" s="165" t="s">
        <v>41</v>
      </c>
      <c r="AQ433" s="165"/>
      <c r="AR433" s="165"/>
      <c r="AS433" s="165"/>
      <c r="AT433" s="165"/>
      <c r="AU433" s="165"/>
      <c r="AV433" s="165">
        <v>4</v>
      </c>
      <c r="AW433" s="165"/>
      <c r="AX433" s="165"/>
      <c r="AY433" s="165"/>
      <c r="AZ433" s="165"/>
      <c r="BA433" s="165"/>
      <c r="BB433" s="165"/>
      <c r="BC433" s="165"/>
      <c r="BD433" s="165"/>
      <c r="BE433" s="165"/>
      <c r="BF433" s="165"/>
      <c r="BG433" s="165"/>
      <c r="BH433" s="167">
        <v>70</v>
      </c>
      <c r="BI433" s="167"/>
      <c r="BJ433" s="167"/>
      <c r="BK433" s="167"/>
      <c r="BL433" s="167"/>
      <c r="BM433" s="167"/>
      <c r="BN433" s="167"/>
      <c r="BO433" s="167"/>
      <c r="BP433" s="167"/>
      <c r="BQ433" s="167"/>
      <c r="BR433" s="167"/>
      <c r="BS433" s="167"/>
      <c r="BT433" s="167"/>
      <c r="BU433" s="167"/>
      <c r="BV433" s="293">
        <f>AV433*BH433</f>
        <v>280</v>
      </c>
      <c r="BW433" s="293"/>
      <c r="BX433" s="293"/>
      <c r="BY433" s="293"/>
      <c r="BZ433" s="293"/>
      <c r="CA433" s="293"/>
    </row>
    <row r="434" spans="1:79" s="14" customFormat="1" ht="15.75" customHeight="1">
      <c r="A434" s="165">
        <v>5</v>
      </c>
      <c r="B434" s="165"/>
      <c r="C434" s="16"/>
      <c r="D434" s="166" t="s">
        <v>240</v>
      </c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  <c r="AA434" s="166"/>
      <c r="AB434" s="166"/>
      <c r="AC434" s="166"/>
      <c r="AD434" s="166"/>
      <c r="AE434" s="166"/>
      <c r="AF434" s="166"/>
      <c r="AG434" s="166"/>
      <c r="AH434" s="166"/>
      <c r="AI434" s="166"/>
      <c r="AJ434" s="166"/>
      <c r="AK434" s="166"/>
      <c r="AL434" s="165">
        <v>340</v>
      </c>
      <c r="AM434" s="165"/>
      <c r="AN434" s="165"/>
      <c r="AO434" s="165"/>
      <c r="AP434" s="165" t="s">
        <v>41</v>
      </c>
      <c r="AQ434" s="165"/>
      <c r="AR434" s="165"/>
      <c r="AS434" s="165"/>
      <c r="AT434" s="165"/>
      <c r="AU434" s="165"/>
      <c r="AV434" s="165">
        <v>8</v>
      </c>
      <c r="AW434" s="165"/>
      <c r="AX434" s="165"/>
      <c r="AY434" s="165"/>
      <c r="AZ434" s="165"/>
      <c r="BA434" s="165"/>
      <c r="BB434" s="165"/>
      <c r="BC434" s="165"/>
      <c r="BD434" s="165"/>
      <c r="BE434" s="165"/>
      <c r="BF434" s="165"/>
      <c r="BG434" s="165"/>
      <c r="BH434" s="167">
        <v>30</v>
      </c>
      <c r="BI434" s="167"/>
      <c r="BJ434" s="167"/>
      <c r="BK434" s="167"/>
      <c r="BL434" s="167"/>
      <c r="BM434" s="167"/>
      <c r="BN434" s="167"/>
      <c r="BO434" s="167"/>
      <c r="BP434" s="167"/>
      <c r="BQ434" s="167"/>
      <c r="BR434" s="167"/>
      <c r="BS434" s="167"/>
      <c r="BT434" s="167"/>
      <c r="BU434" s="167"/>
      <c r="BV434" s="293">
        <f aca="true" t="shared" si="9" ref="BV434:BV442">AV434*BH434</f>
        <v>240</v>
      </c>
      <c r="BW434" s="293"/>
      <c r="BX434" s="293"/>
      <c r="BY434" s="293"/>
      <c r="BZ434" s="293"/>
      <c r="CA434" s="293"/>
    </row>
    <row r="435" spans="1:79" s="14" customFormat="1" ht="13.5" customHeight="1">
      <c r="A435" s="165">
        <v>6</v>
      </c>
      <c r="B435" s="165"/>
      <c r="C435" s="16"/>
      <c r="D435" s="166" t="s">
        <v>224</v>
      </c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166"/>
      <c r="AA435" s="166"/>
      <c r="AB435" s="166"/>
      <c r="AC435" s="166"/>
      <c r="AD435" s="166"/>
      <c r="AE435" s="166"/>
      <c r="AF435" s="166"/>
      <c r="AG435" s="166"/>
      <c r="AH435" s="166"/>
      <c r="AI435" s="166"/>
      <c r="AJ435" s="166"/>
      <c r="AK435" s="166"/>
      <c r="AL435" s="165">
        <v>340</v>
      </c>
      <c r="AM435" s="165"/>
      <c r="AN435" s="165"/>
      <c r="AO435" s="165"/>
      <c r="AP435" s="165" t="s">
        <v>41</v>
      </c>
      <c r="AQ435" s="165"/>
      <c r="AR435" s="165"/>
      <c r="AS435" s="165"/>
      <c r="AT435" s="165"/>
      <c r="AU435" s="165"/>
      <c r="AV435" s="165">
        <v>14</v>
      </c>
      <c r="AW435" s="165"/>
      <c r="AX435" s="165"/>
      <c r="AY435" s="165"/>
      <c r="AZ435" s="165"/>
      <c r="BA435" s="165"/>
      <c r="BB435" s="165"/>
      <c r="BC435" s="165"/>
      <c r="BD435" s="165"/>
      <c r="BE435" s="165"/>
      <c r="BF435" s="165"/>
      <c r="BG435" s="165"/>
      <c r="BH435" s="167">
        <v>50</v>
      </c>
      <c r="BI435" s="167"/>
      <c r="BJ435" s="167"/>
      <c r="BK435" s="167"/>
      <c r="BL435" s="167"/>
      <c r="BM435" s="167"/>
      <c r="BN435" s="167"/>
      <c r="BO435" s="167"/>
      <c r="BP435" s="167"/>
      <c r="BQ435" s="167"/>
      <c r="BR435" s="167"/>
      <c r="BS435" s="167"/>
      <c r="BT435" s="167"/>
      <c r="BU435" s="167"/>
      <c r="BV435" s="293">
        <f t="shared" si="9"/>
        <v>700</v>
      </c>
      <c r="BW435" s="293"/>
      <c r="BX435" s="293"/>
      <c r="BY435" s="293"/>
      <c r="BZ435" s="293"/>
      <c r="CA435" s="293"/>
    </row>
    <row r="436" spans="1:79" s="14" customFormat="1" ht="13.5" customHeight="1">
      <c r="A436" s="165">
        <v>7</v>
      </c>
      <c r="B436" s="165"/>
      <c r="C436" s="16"/>
      <c r="D436" s="166" t="s">
        <v>164</v>
      </c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  <c r="AA436" s="166"/>
      <c r="AB436" s="166"/>
      <c r="AC436" s="166"/>
      <c r="AD436" s="166"/>
      <c r="AE436" s="166"/>
      <c r="AF436" s="166"/>
      <c r="AG436" s="166"/>
      <c r="AH436" s="166"/>
      <c r="AI436" s="166"/>
      <c r="AJ436" s="166"/>
      <c r="AK436" s="166"/>
      <c r="AL436" s="165">
        <v>340</v>
      </c>
      <c r="AM436" s="165"/>
      <c r="AN436" s="165"/>
      <c r="AO436" s="165"/>
      <c r="AP436" s="165" t="s">
        <v>41</v>
      </c>
      <c r="AQ436" s="165"/>
      <c r="AR436" s="165"/>
      <c r="AS436" s="165"/>
      <c r="AT436" s="165"/>
      <c r="AU436" s="165"/>
      <c r="AV436" s="165">
        <v>6</v>
      </c>
      <c r="AW436" s="165"/>
      <c r="AX436" s="165"/>
      <c r="AY436" s="165"/>
      <c r="AZ436" s="165"/>
      <c r="BA436" s="165"/>
      <c r="BB436" s="165"/>
      <c r="BC436" s="165"/>
      <c r="BD436" s="165"/>
      <c r="BE436" s="165"/>
      <c r="BF436" s="165"/>
      <c r="BG436" s="165"/>
      <c r="BH436" s="167">
        <v>100</v>
      </c>
      <c r="BI436" s="167"/>
      <c r="BJ436" s="167"/>
      <c r="BK436" s="167"/>
      <c r="BL436" s="167"/>
      <c r="BM436" s="167"/>
      <c r="BN436" s="167"/>
      <c r="BO436" s="167"/>
      <c r="BP436" s="167"/>
      <c r="BQ436" s="167"/>
      <c r="BR436" s="167"/>
      <c r="BS436" s="167"/>
      <c r="BT436" s="167"/>
      <c r="BU436" s="167"/>
      <c r="BV436" s="293">
        <f t="shared" si="9"/>
        <v>600</v>
      </c>
      <c r="BW436" s="293"/>
      <c r="BX436" s="293"/>
      <c r="BY436" s="293"/>
      <c r="BZ436" s="293"/>
      <c r="CA436" s="293"/>
    </row>
    <row r="437" spans="1:79" s="14" customFormat="1" ht="13.5" customHeight="1">
      <c r="A437" s="165">
        <v>10</v>
      </c>
      <c r="B437" s="165"/>
      <c r="C437" s="16"/>
      <c r="D437" s="166" t="s">
        <v>227</v>
      </c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  <c r="U437" s="166"/>
      <c r="V437" s="166"/>
      <c r="W437" s="166"/>
      <c r="X437" s="166"/>
      <c r="Y437" s="166"/>
      <c r="Z437" s="166"/>
      <c r="AA437" s="166"/>
      <c r="AB437" s="166"/>
      <c r="AC437" s="166"/>
      <c r="AD437" s="166"/>
      <c r="AE437" s="166"/>
      <c r="AF437" s="166"/>
      <c r="AG437" s="166"/>
      <c r="AH437" s="166"/>
      <c r="AI437" s="166"/>
      <c r="AJ437" s="166"/>
      <c r="AK437" s="166"/>
      <c r="AL437" s="165">
        <v>340</v>
      </c>
      <c r="AM437" s="165"/>
      <c r="AN437" s="165"/>
      <c r="AO437" s="165"/>
      <c r="AP437" s="165" t="s">
        <v>41</v>
      </c>
      <c r="AQ437" s="165"/>
      <c r="AR437" s="165"/>
      <c r="AS437" s="165"/>
      <c r="AT437" s="165"/>
      <c r="AU437" s="165"/>
      <c r="AV437" s="165">
        <v>6</v>
      </c>
      <c r="AW437" s="165"/>
      <c r="AX437" s="165"/>
      <c r="AY437" s="165"/>
      <c r="AZ437" s="165"/>
      <c r="BA437" s="165"/>
      <c r="BB437" s="165"/>
      <c r="BC437" s="165"/>
      <c r="BD437" s="165"/>
      <c r="BE437" s="165"/>
      <c r="BF437" s="165"/>
      <c r="BG437" s="165"/>
      <c r="BH437" s="167">
        <v>35</v>
      </c>
      <c r="BI437" s="167"/>
      <c r="BJ437" s="167"/>
      <c r="BK437" s="167"/>
      <c r="BL437" s="167"/>
      <c r="BM437" s="167"/>
      <c r="BN437" s="167"/>
      <c r="BO437" s="167"/>
      <c r="BP437" s="167"/>
      <c r="BQ437" s="167"/>
      <c r="BR437" s="167"/>
      <c r="BS437" s="167"/>
      <c r="BT437" s="167"/>
      <c r="BU437" s="167"/>
      <c r="BV437" s="293">
        <f t="shared" si="9"/>
        <v>210</v>
      </c>
      <c r="BW437" s="293"/>
      <c r="BX437" s="293"/>
      <c r="BY437" s="293"/>
      <c r="BZ437" s="293"/>
      <c r="CA437" s="293"/>
    </row>
    <row r="438" spans="1:79" s="14" customFormat="1" ht="12.75" customHeight="1">
      <c r="A438" s="165">
        <v>11</v>
      </c>
      <c r="B438" s="165"/>
      <c r="C438" s="17"/>
      <c r="D438" s="166" t="s">
        <v>173</v>
      </c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  <c r="AA438" s="166"/>
      <c r="AB438" s="166"/>
      <c r="AC438" s="166"/>
      <c r="AD438" s="166"/>
      <c r="AE438" s="166"/>
      <c r="AF438" s="166"/>
      <c r="AG438" s="166"/>
      <c r="AH438" s="166"/>
      <c r="AI438" s="166"/>
      <c r="AJ438" s="166"/>
      <c r="AK438" s="166"/>
      <c r="AL438" s="170">
        <v>340</v>
      </c>
      <c r="AM438" s="170"/>
      <c r="AN438" s="170"/>
      <c r="AO438" s="170"/>
      <c r="AP438" s="165" t="s">
        <v>41</v>
      </c>
      <c r="AQ438" s="165"/>
      <c r="AR438" s="165"/>
      <c r="AS438" s="165"/>
      <c r="AT438" s="165"/>
      <c r="AU438" s="165"/>
      <c r="AV438" s="170">
        <v>2</v>
      </c>
      <c r="AW438" s="170"/>
      <c r="AX438" s="170"/>
      <c r="AY438" s="170"/>
      <c r="AZ438" s="170"/>
      <c r="BA438" s="170"/>
      <c r="BB438" s="170"/>
      <c r="BC438" s="170"/>
      <c r="BD438" s="170"/>
      <c r="BE438" s="170"/>
      <c r="BF438" s="170"/>
      <c r="BG438" s="170"/>
      <c r="BH438" s="54">
        <v>77.5</v>
      </c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/>
      <c r="BV438" s="293">
        <f t="shared" si="9"/>
        <v>155</v>
      </c>
      <c r="BW438" s="293"/>
      <c r="BX438" s="293"/>
      <c r="BY438" s="293"/>
      <c r="BZ438" s="293"/>
      <c r="CA438" s="293"/>
    </row>
    <row r="439" spans="1:79" s="14" customFormat="1" ht="13.5" customHeight="1">
      <c r="A439" s="165">
        <v>13</v>
      </c>
      <c r="B439" s="165"/>
      <c r="C439" s="16"/>
      <c r="D439" s="166" t="s">
        <v>180</v>
      </c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  <c r="AA439" s="166"/>
      <c r="AB439" s="166"/>
      <c r="AC439" s="166"/>
      <c r="AD439" s="166"/>
      <c r="AE439" s="166"/>
      <c r="AF439" s="166"/>
      <c r="AG439" s="166"/>
      <c r="AH439" s="166"/>
      <c r="AI439" s="166"/>
      <c r="AJ439" s="166"/>
      <c r="AK439" s="166"/>
      <c r="AL439" s="165">
        <v>340</v>
      </c>
      <c r="AM439" s="165"/>
      <c r="AN439" s="165"/>
      <c r="AO439" s="165"/>
      <c r="AP439" s="165" t="s">
        <v>41</v>
      </c>
      <c r="AQ439" s="165"/>
      <c r="AR439" s="165"/>
      <c r="AS439" s="165"/>
      <c r="AT439" s="165"/>
      <c r="AU439" s="165"/>
      <c r="AV439" s="165">
        <v>14</v>
      </c>
      <c r="AW439" s="165"/>
      <c r="AX439" s="165"/>
      <c r="AY439" s="165"/>
      <c r="AZ439" s="165"/>
      <c r="BA439" s="165"/>
      <c r="BB439" s="165"/>
      <c r="BC439" s="165"/>
      <c r="BD439" s="165"/>
      <c r="BE439" s="165"/>
      <c r="BF439" s="165"/>
      <c r="BG439" s="165"/>
      <c r="BH439" s="167">
        <v>30</v>
      </c>
      <c r="BI439" s="167"/>
      <c r="BJ439" s="167"/>
      <c r="BK439" s="167"/>
      <c r="BL439" s="167"/>
      <c r="BM439" s="167"/>
      <c r="BN439" s="167"/>
      <c r="BO439" s="167"/>
      <c r="BP439" s="167"/>
      <c r="BQ439" s="167"/>
      <c r="BR439" s="167"/>
      <c r="BS439" s="167"/>
      <c r="BT439" s="167"/>
      <c r="BU439" s="167"/>
      <c r="BV439" s="293">
        <f t="shared" si="9"/>
        <v>420</v>
      </c>
      <c r="BW439" s="293"/>
      <c r="BX439" s="293"/>
      <c r="BY439" s="293"/>
      <c r="BZ439" s="293"/>
      <c r="CA439" s="293"/>
    </row>
    <row r="440" spans="1:79" s="14" customFormat="1" ht="12.75" customHeight="1">
      <c r="A440" s="165">
        <v>16</v>
      </c>
      <c r="B440" s="165"/>
      <c r="C440" s="16"/>
      <c r="D440" s="166" t="s">
        <v>162</v>
      </c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  <c r="AA440" s="166"/>
      <c r="AB440" s="166"/>
      <c r="AC440" s="166"/>
      <c r="AD440" s="166"/>
      <c r="AE440" s="166"/>
      <c r="AF440" s="166"/>
      <c r="AG440" s="166"/>
      <c r="AH440" s="166"/>
      <c r="AI440" s="166"/>
      <c r="AJ440" s="166"/>
      <c r="AK440" s="166"/>
      <c r="AL440" s="165">
        <v>340</v>
      </c>
      <c r="AM440" s="165"/>
      <c r="AN440" s="165"/>
      <c r="AO440" s="165"/>
      <c r="AP440" s="165" t="s">
        <v>41</v>
      </c>
      <c r="AQ440" s="165"/>
      <c r="AR440" s="165"/>
      <c r="AS440" s="165"/>
      <c r="AT440" s="165"/>
      <c r="AU440" s="165"/>
      <c r="AV440" s="165">
        <v>3</v>
      </c>
      <c r="AW440" s="165"/>
      <c r="AX440" s="165"/>
      <c r="AY440" s="165"/>
      <c r="AZ440" s="165"/>
      <c r="BA440" s="165"/>
      <c r="BB440" s="165"/>
      <c r="BC440" s="165"/>
      <c r="BD440" s="165"/>
      <c r="BE440" s="165"/>
      <c r="BF440" s="165"/>
      <c r="BG440" s="165"/>
      <c r="BH440" s="167">
        <v>100</v>
      </c>
      <c r="BI440" s="167"/>
      <c r="BJ440" s="167"/>
      <c r="BK440" s="167"/>
      <c r="BL440" s="167"/>
      <c r="BM440" s="167"/>
      <c r="BN440" s="167"/>
      <c r="BO440" s="167"/>
      <c r="BP440" s="167"/>
      <c r="BQ440" s="167"/>
      <c r="BR440" s="167"/>
      <c r="BS440" s="167"/>
      <c r="BT440" s="167"/>
      <c r="BU440" s="167"/>
      <c r="BV440" s="293">
        <f t="shared" si="9"/>
        <v>300</v>
      </c>
      <c r="BW440" s="293"/>
      <c r="BX440" s="293"/>
      <c r="BY440" s="293"/>
      <c r="BZ440" s="293"/>
      <c r="CA440" s="293"/>
    </row>
    <row r="441" spans="1:79" s="14" customFormat="1" ht="13.5" customHeight="1">
      <c r="A441" s="165">
        <v>19</v>
      </c>
      <c r="B441" s="165"/>
      <c r="C441" s="16"/>
      <c r="D441" s="166" t="s">
        <v>241</v>
      </c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  <c r="AA441" s="166"/>
      <c r="AB441" s="166"/>
      <c r="AC441" s="166"/>
      <c r="AD441" s="166"/>
      <c r="AE441" s="166"/>
      <c r="AF441" s="166"/>
      <c r="AG441" s="166"/>
      <c r="AH441" s="166"/>
      <c r="AI441" s="166"/>
      <c r="AJ441" s="166"/>
      <c r="AK441" s="166"/>
      <c r="AL441" s="165">
        <v>340</v>
      </c>
      <c r="AM441" s="165"/>
      <c r="AN441" s="165"/>
      <c r="AO441" s="165"/>
      <c r="AP441" s="165" t="s">
        <v>41</v>
      </c>
      <c r="AQ441" s="165"/>
      <c r="AR441" s="165"/>
      <c r="AS441" s="165"/>
      <c r="AT441" s="165"/>
      <c r="AU441" s="165"/>
      <c r="AV441" s="165">
        <v>7</v>
      </c>
      <c r="AW441" s="165"/>
      <c r="AX441" s="165"/>
      <c r="AY441" s="165"/>
      <c r="AZ441" s="165"/>
      <c r="BA441" s="165"/>
      <c r="BB441" s="165"/>
      <c r="BC441" s="165"/>
      <c r="BD441" s="165"/>
      <c r="BE441" s="165"/>
      <c r="BF441" s="165"/>
      <c r="BG441" s="165"/>
      <c r="BH441" s="167">
        <v>75</v>
      </c>
      <c r="BI441" s="167"/>
      <c r="BJ441" s="167"/>
      <c r="BK441" s="167"/>
      <c r="BL441" s="167"/>
      <c r="BM441" s="167"/>
      <c r="BN441" s="167"/>
      <c r="BO441" s="167"/>
      <c r="BP441" s="167"/>
      <c r="BQ441" s="167"/>
      <c r="BR441" s="167"/>
      <c r="BS441" s="167"/>
      <c r="BT441" s="167"/>
      <c r="BU441" s="167"/>
      <c r="BV441" s="293">
        <f t="shared" si="9"/>
        <v>525</v>
      </c>
      <c r="BW441" s="293"/>
      <c r="BX441" s="293"/>
      <c r="BY441" s="293"/>
      <c r="BZ441" s="293"/>
      <c r="CA441" s="293"/>
    </row>
    <row r="442" spans="1:79" s="14" customFormat="1" ht="13.5" customHeight="1">
      <c r="A442" s="165">
        <v>21</v>
      </c>
      <c r="B442" s="165"/>
      <c r="C442" s="16"/>
      <c r="D442" s="166" t="s">
        <v>172</v>
      </c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  <c r="AA442" s="166"/>
      <c r="AB442" s="166"/>
      <c r="AC442" s="166"/>
      <c r="AD442" s="166"/>
      <c r="AE442" s="166"/>
      <c r="AF442" s="166"/>
      <c r="AG442" s="166"/>
      <c r="AH442" s="166"/>
      <c r="AI442" s="166"/>
      <c r="AJ442" s="166"/>
      <c r="AK442" s="166"/>
      <c r="AL442" s="165">
        <v>340</v>
      </c>
      <c r="AM442" s="165"/>
      <c r="AN442" s="165"/>
      <c r="AO442" s="165"/>
      <c r="AP442" s="165" t="s">
        <v>41</v>
      </c>
      <c r="AQ442" s="165"/>
      <c r="AR442" s="165"/>
      <c r="AS442" s="165"/>
      <c r="AT442" s="165"/>
      <c r="AU442" s="165"/>
      <c r="AV442" s="165">
        <v>7</v>
      </c>
      <c r="AW442" s="165"/>
      <c r="AX442" s="165"/>
      <c r="AY442" s="165"/>
      <c r="AZ442" s="165"/>
      <c r="BA442" s="165"/>
      <c r="BB442" s="165"/>
      <c r="BC442" s="165"/>
      <c r="BD442" s="165"/>
      <c r="BE442" s="165"/>
      <c r="BF442" s="165"/>
      <c r="BG442" s="165"/>
      <c r="BH442" s="167">
        <v>50</v>
      </c>
      <c r="BI442" s="167"/>
      <c r="BJ442" s="167"/>
      <c r="BK442" s="167"/>
      <c r="BL442" s="167"/>
      <c r="BM442" s="167"/>
      <c r="BN442" s="167"/>
      <c r="BO442" s="167"/>
      <c r="BP442" s="167"/>
      <c r="BQ442" s="167"/>
      <c r="BR442" s="167"/>
      <c r="BS442" s="167"/>
      <c r="BT442" s="167"/>
      <c r="BU442" s="167"/>
      <c r="BV442" s="293">
        <f t="shared" si="9"/>
        <v>350</v>
      </c>
      <c r="BW442" s="293"/>
      <c r="BX442" s="293"/>
      <c r="BY442" s="293"/>
      <c r="BZ442" s="293"/>
      <c r="CA442" s="293"/>
    </row>
    <row r="443" spans="1:79" s="14" customFormat="1" ht="15" customHeight="1">
      <c r="A443" s="294"/>
      <c r="B443" s="163"/>
      <c r="C443" s="25"/>
      <c r="D443" s="290" t="s">
        <v>100</v>
      </c>
      <c r="E443" s="290"/>
      <c r="F443" s="290"/>
      <c r="G443" s="290"/>
      <c r="H443" s="290"/>
      <c r="I443" s="290"/>
      <c r="J443" s="290"/>
      <c r="K443" s="290"/>
      <c r="L443" s="290"/>
      <c r="M443" s="290"/>
      <c r="N443" s="290"/>
      <c r="O443" s="290"/>
      <c r="P443" s="290"/>
      <c r="Q443" s="290"/>
      <c r="R443" s="290"/>
      <c r="S443" s="290"/>
      <c r="T443" s="290"/>
      <c r="U443" s="290"/>
      <c r="V443" s="290"/>
      <c r="W443" s="290"/>
      <c r="X443" s="290"/>
      <c r="Y443" s="290"/>
      <c r="Z443" s="290"/>
      <c r="AA443" s="290"/>
      <c r="AB443" s="290"/>
      <c r="AC443" s="290"/>
      <c r="AD443" s="290"/>
      <c r="AE443" s="290"/>
      <c r="AF443" s="290"/>
      <c r="AG443" s="290"/>
      <c r="AH443" s="290"/>
      <c r="AI443" s="290"/>
      <c r="AJ443" s="290"/>
      <c r="AK443" s="290"/>
      <c r="AL443" s="290">
        <v>340</v>
      </c>
      <c r="AM443" s="290"/>
      <c r="AN443" s="290"/>
      <c r="AO443" s="290"/>
      <c r="AP443" s="290"/>
      <c r="AQ443" s="290"/>
      <c r="AR443" s="290"/>
      <c r="AS443" s="290"/>
      <c r="AT443" s="290"/>
      <c r="AU443" s="290"/>
      <c r="AV443" s="290"/>
      <c r="AW443" s="290"/>
      <c r="AX443" s="290"/>
      <c r="AY443" s="290"/>
      <c r="AZ443" s="290"/>
      <c r="BA443" s="290"/>
      <c r="BB443" s="290"/>
      <c r="BC443" s="290"/>
      <c r="BD443" s="290"/>
      <c r="BE443" s="290"/>
      <c r="BF443" s="290"/>
      <c r="BG443" s="290"/>
      <c r="BH443" s="290"/>
      <c r="BI443" s="290"/>
      <c r="BJ443" s="290"/>
      <c r="BK443" s="290"/>
      <c r="BL443" s="290"/>
      <c r="BM443" s="290"/>
      <c r="BN443" s="290"/>
      <c r="BO443" s="290"/>
      <c r="BP443" s="290"/>
      <c r="BQ443" s="290"/>
      <c r="BR443" s="290"/>
      <c r="BS443" s="290"/>
      <c r="BT443" s="290"/>
      <c r="BU443" s="290"/>
      <c r="BV443" s="291">
        <f>SUM(BV432:CA442)</f>
        <v>27720</v>
      </c>
      <c r="BW443" s="291"/>
      <c r="BX443" s="291"/>
      <c r="BY443" s="291"/>
      <c r="BZ443" s="291"/>
      <c r="CA443" s="291"/>
    </row>
    <row r="444" spans="1:79" s="14" customFormat="1" ht="12.75" customHeight="1">
      <c r="A444" s="33"/>
      <c r="B444" s="27"/>
      <c r="C444" s="27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9"/>
      <c r="BW444" s="29"/>
      <c r="BX444" s="29"/>
      <c r="BY444" s="29"/>
      <c r="BZ444" s="29"/>
      <c r="CA444" s="29"/>
    </row>
    <row r="445" spans="1:78" ht="12.75" customHeight="1">
      <c r="A445" s="292" t="s">
        <v>231</v>
      </c>
      <c r="B445" s="292"/>
      <c r="C445" s="292"/>
      <c r="D445" s="292"/>
      <c r="E445" s="292"/>
      <c r="F445" s="292"/>
      <c r="G445" s="292"/>
      <c r="H445" s="292"/>
      <c r="I445" s="292"/>
      <c r="J445" s="292"/>
      <c r="K445" s="292"/>
      <c r="L445" s="292"/>
      <c r="M445" s="292"/>
      <c r="N445" s="292"/>
      <c r="O445" s="292"/>
      <c r="P445" s="292"/>
      <c r="Q445" s="292"/>
      <c r="R445" s="292"/>
      <c r="S445" s="292"/>
      <c r="T445" s="292"/>
      <c r="U445" s="292"/>
      <c r="V445" s="292"/>
      <c r="W445" s="292"/>
      <c r="X445" s="292"/>
      <c r="Y445" s="292"/>
      <c r="Z445" s="292"/>
      <c r="AA445" s="292"/>
      <c r="AB445" s="292"/>
      <c r="AC445" s="292"/>
      <c r="AD445" s="292"/>
      <c r="AE445" s="292"/>
      <c r="AF445" s="292"/>
      <c r="AG445" s="292"/>
      <c r="AH445" s="292"/>
      <c r="AI445" s="292"/>
      <c r="AJ445" s="292"/>
      <c r="AK445" s="292"/>
      <c r="AL445" s="292"/>
      <c r="AM445" s="292"/>
      <c r="AN445" s="292"/>
      <c r="AO445" s="292"/>
      <c r="AP445" s="292"/>
      <c r="AQ445" s="292"/>
      <c r="AR445" s="292"/>
      <c r="AS445" s="292"/>
      <c r="AT445" s="292"/>
      <c r="AU445" s="292"/>
      <c r="AV445" s="292"/>
      <c r="AW445" s="292"/>
      <c r="AX445" s="292"/>
      <c r="AY445" s="292"/>
      <c r="AZ445" s="292"/>
      <c r="BA445" s="292"/>
      <c r="BB445" s="292"/>
      <c r="BC445" s="292"/>
      <c r="BD445" s="292"/>
      <c r="BE445" s="292"/>
      <c r="BF445" s="292"/>
      <c r="BG445" s="292"/>
      <c r="BH445" s="292"/>
      <c r="BI445" s="292"/>
      <c r="BJ445" s="292"/>
      <c r="BK445" s="292"/>
      <c r="BL445" s="292"/>
      <c r="BM445" s="292"/>
      <c r="BN445" s="292"/>
      <c r="BO445" s="292"/>
      <c r="BP445" s="292"/>
      <c r="BQ445" s="292"/>
      <c r="BR445" s="292"/>
      <c r="BS445" s="292"/>
      <c r="BT445" s="292"/>
      <c r="BU445" s="292"/>
      <c r="BV445" s="292"/>
      <c r="BW445" s="292"/>
      <c r="BX445" s="292"/>
      <c r="BY445" s="292"/>
      <c r="BZ445" s="292"/>
    </row>
    <row r="446" spans="1:78" ht="6.75" customHeight="1">
      <c r="A446" s="292"/>
      <c r="B446" s="292"/>
      <c r="C446" s="292"/>
      <c r="D446" s="292"/>
      <c r="E446" s="292"/>
      <c r="F446" s="292"/>
      <c r="G446" s="292"/>
      <c r="H446" s="292"/>
      <c r="I446" s="292"/>
      <c r="J446" s="292"/>
      <c r="K446" s="292"/>
      <c r="L446" s="292"/>
      <c r="M446" s="292"/>
      <c r="N446" s="292"/>
      <c r="O446" s="292"/>
      <c r="P446" s="292"/>
      <c r="Q446" s="292"/>
      <c r="R446" s="292"/>
      <c r="S446" s="292"/>
      <c r="T446" s="292"/>
      <c r="U446" s="292"/>
      <c r="V446" s="292"/>
      <c r="W446" s="292"/>
      <c r="X446" s="292"/>
      <c r="Y446" s="292"/>
      <c r="Z446" s="292"/>
      <c r="AA446" s="292"/>
      <c r="AB446" s="292"/>
      <c r="AC446" s="292"/>
      <c r="AD446" s="292"/>
      <c r="AE446" s="292"/>
      <c r="AF446" s="292"/>
      <c r="AG446" s="292"/>
      <c r="AH446" s="292"/>
      <c r="AI446" s="292"/>
      <c r="AJ446" s="292"/>
      <c r="AK446" s="292"/>
      <c r="AL446" s="292"/>
      <c r="AM446" s="292"/>
      <c r="AN446" s="292"/>
      <c r="AO446" s="292"/>
      <c r="AP446" s="292"/>
      <c r="AQ446" s="292"/>
      <c r="AR446" s="292"/>
      <c r="AS446" s="292"/>
      <c r="AT446" s="292"/>
      <c r="AU446" s="292"/>
      <c r="AV446" s="292"/>
      <c r="AW446" s="292"/>
      <c r="AX446" s="292"/>
      <c r="AY446" s="292"/>
      <c r="AZ446" s="292"/>
      <c r="BA446" s="292"/>
      <c r="BB446" s="292"/>
      <c r="BC446" s="292"/>
      <c r="BD446" s="292"/>
      <c r="BE446" s="292"/>
      <c r="BF446" s="292"/>
      <c r="BG446" s="292"/>
      <c r="BH446" s="292"/>
      <c r="BI446" s="292"/>
      <c r="BJ446" s="292"/>
      <c r="BK446" s="292"/>
      <c r="BL446" s="292"/>
      <c r="BM446" s="292"/>
      <c r="BN446" s="292"/>
      <c r="BO446" s="292"/>
      <c r="BP446" s="292"/>
      <c r="BQ446" s="292"/>
      <c r="BR446" s="292"/>
      <c r="BS446" s="292"/>
      <c r="BT446" s="292"/>
      <c r="BU446" s="292"/>
      <c r="BV446" s="292"/>
      <c r="BW446" s="292"/>
      <c r="BX446" s="292"/>
      <c r="BY446" s="292"/>
      <c r="BZ446" s="292"/>
    </row>
    <row r="447" spans="1:78" ht="11.2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</row>
    <row r="448" spans="1:92" s="14" customFormat="1" ht="13.5" customHeight="1">
      <c r="A448" s="266" t="s">
        <v>57</v>
      </c>
      <c r="B448" s="266"/>
      <c r="C448" s="266"/>
      <c r="D448" s="266"/>
      <c r="E448" s="266"/>
      <c r="F448" s="266"/>
      <c r="G448" s="266"/>
      <c r="H448" s="266"/>
      <c r="I448" s="266"/>
      <c r="J448" s="266"/>
      <c r="K448" s="266"/>
      <c r="L448" s="266"/>
      <c r="M448" s="266"/>
      <c r="N448" s="266"/>
      <c r="O448" s="266"/>
      <c r="P448" s="266"/>
      <c r="Q448" s="266"/>
      <c r="R448" s="266"/>
      <c r="S448" s="266"/>
      <c r="T448" s="266"/>
      <c r="U448" s="266"/>
      <c r="V448" s="266"/>
      <c r="W448" s="266"/>
      <c r="X448" s="266"/>
      <c r="Y448" s="266"/>
      <c r="Z448" s="266"/>
      <c r="AA448" s="266"/>
      <c r="AB448" s="266"/>
      <c r="AC448" s="266"/>
      <c r="AD448" s="266"/>
      <c r="AE448" s="266"/>
      <c r="AF448" s="266"/>
      <c r="AG448" s="266"/>
      <c r="AH448" s="266"/>
      <c r="AI448" s="266"/>
      <c r="AJ448" s="266"/>
      <c r="AK448" s="266"/>
      <c r="AL448" s="266"/>
      <c r="AM448" s="266"/>
      <c r="AN448" s="266"/>
      <c r="AO448" s="266"/>
      <c r="AP448" s="266"/>
      <c r="AQ448" s="266"/>
      <c r="AR448" s="266"/>
      <c r="AS448" s="266"/>
      <c r="AT448" s="266"/>
      <c r="AU448" s="266"/>
      <c r="AV448" s="266"/>
      <c r="AW448" s="266"/>
      <c r="AX448" s="266"/>
      <c r="AY448" s="266"/>
      <c r="AZ448" s="266"/>
      <c r="BA448" s="266"/>
      <c r="BB448" s="266"/>
      <c r="BC448" s="266"/>
      <c r="BD448" s="266"/>
      <c r="BE448" s="266"/>
      <c r="BF448" s="266"/>
      <c r="BG448" s="266"/>
      <c r="BH448" s="266"/>
      <c r="BI448" s="266"/>
      <c r="BJ448" s="266"/>
      <c r="BK448" s="266"/>
      <c r="BL448" s="266"/>
      <c r="BM448" s="266"/>
      <c r="BN448" s="266"/>
      <c r="BO448" s="266"/>
      <c r="BP448" s="266"/>
      <c r="BQ448" s="266"/>
      <c r="BR448" s="266"/>
      <c r="BS448" s="266"/>
      <c r="BT448" s="266"/>
      <c r="BU448" s="266"/>
      <c r="BV448" s="266"/>
      <c r="BW448" s="266"/>
      <c r="BX448" s="266"/>
      <c r="BY448" s="266"/>
      <c r="BZ448" s="266"/>
      <c r="CA448" s="266"/>
      <c r="CB448" s="26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</row>
    <row r="449" spans="1:79" s="14" customFormat="1" ht="12.75" customHeight="1">
      <c r="A449" s="173" t="s">
        <v>1</v>
      </c>
      <c r="B449" s="173"/>
      <c r="C449" s="15"/>
      <c r="D449" s="173" t="s">
        <v>2</v>
      </c>
      <c r="E449" s="173"/>
      <c r="F449" s="173"/>
      <c r="G449" s="173"/>
      <c r="H449" s="173"/>
      <c r="I449" s="173"/>
      <c r="J449" s="173"/>
      <c r="K449" s="173"/>
      <c r="L449" s="173"/>
      <c r="M449" s="173"/>
      <c r="N449" s="173"/>
      <c r="O449" s="173"/>
      <c r="P449" s="173"/>
      <c r="Q449" s="173"/>
      <c r="R449" s="173"/>
      <c r="S449" s="173"/>
      <c r="T449" s="173"/>
      <c r="U449" s="173"/>
      <c r="V449" s="173"/>
      <c r="W449" s="173"/>
      <c r="X449" s="173"/>
      <c r="Y449" s="173"/>
      <c r="Z449" s="173"/>
      <c r="AA449" s="173"/>
      <c r="AB449" s="173"/>
      <c r="AC449" s="173"/>
      <c r="AD449" s="173"/>
      <c r="AE449" s="173"/>
      <c r="AF449" s="173"/>
      <c r="AG449" s="173"/>
      <c r="AH449" s="173"/>
      <c r="AI449" s="173"/>
      <c r="AJ449" s="173"/>
      <c r="AK449" s="173"/>
      <c r="AL449" s="173" t="s">
        <v>142</v>
      </c>
      <c r="AM449" s="173"/>
      <c r="AN449" s="173"/>
      <c r="AO449" s="173"/>
      <c r="AP449" s="173" t="s">
        <v>18</v>
      </c>
      <c r="AQ449" s="173"/>
      <c r="AR449" s="173"/>
      <c r="AS449" s="173"/>
      <c r="AT449" s="173"/>
      <c r="AU449" s="173"/>
      <c r="AV449" s="175" t="s">
        <v>35</v>
      </c>
      <c r="AW449" s="175"/>
      <c r="AX449" s="175"/>
      <c r="AY449" s="175"/>
      <c r="AZ449" s="175"/>
      <c r="BA449" s="175"/>
      <c r="BB449" s="175"/>
      <c r="BC449" s="175"/>
      <c r="BD449" s="175"/>
      <c r="BE449" s="175"/>
      <c r="BF449" s="175"/>
      <c r="BG449" s="175"/>
      <c r="BH449" s="172" t="s">
        <v>217</v>
      </c>
      <c r="BI449" s="172"/>
      <c r="BJ449" s="172"/>
      <c r="BK449" s="172"/>
      <c r="BL449" s="172"/>
      <c r="BM449" s="172"/>
      <c r="BN449" s="172"/>
      <c r="BO449" s="172"/>
      <c r="BP449" s="172"/>
      <c r="BQ449" s="172"/>
      <c r="BR449" s="172"/>
      <c r="BS449" s="172"/>
      <c r="BT449" s="172"/>
      <c r="BU449" s="172"/>
      <c r="BV449" s="173" t="s">
        <v>143</v>
      </c>
      <c r="BW449" s="173"/>
      <c r="BX449" s="173"/>
      <c r="BY449" s="173"/>
      <c r="BZ449" s="173"/>
      <c r="CA449" s="173"/>
    </row>
    <row r="450" spans="1:79" s="14" customFormat="1" ht="9.75" customHeight="1">
      <c r="A450" s="173"/>
      <c r="B450" s="173"/>
      <c r="C450" s="15"/>
      <c r="D450" s="173"/>
      <c r="E450" s="173"/>
      <c r="F450" s="173"/>
      <c r="G450" s="173"/>
      <c r="H450" s="173"/>
      <c r="I450" s="173"/>
      <c r="J450" s="173"/>
      <c r="K450" s="173"/>
      <c r="L450" s="173"/>
      <c r="M450" s="173"/>
      <c r="N450" s="173"/>
      <c r="O450" s="173"/>
      <c r="P450" s="173"/>
      <c r="Q450" s="173"/>
      <c r="R450" s="173"/>
      <c r="S450" s="173"/>
      <c r="T450" s="173"/>
      <c r="U450" s="173"/>
      <c r="V450" s="173"/>
      <c r="W450" s="173"/>
      <c r="X450" s="173"/>
      <c r="Y450" s="173"/>
      <c r="Z450" s="173"/>
      <c r="AA450" s="173"/>
      <c r="AB450" s="173"/>
      <c r="AC450" s="173"/>
      <c r="AD450" s="173"/>
      <c r="AE450" s="173"/>
      <c r="AF450" s="173"/>
      <c r="AG450" s="173"/>
      <c r="AH450" s="173"/>
      <c r="AI450" s="173"/>
      <c r="AJ450" s="173"/>
      <c r="AK450" s="173"/>
      <c r="AL450" s="173"/>
      <c r="AM450" s="173"/>
      <c r="AN450" s="173"/>
      <c r="AO450" s="173"/>
      <c r="AP450" s="173"/>
      <c r="AQ450" s="173"/>
      <c r="AR450" s="173"/>
      <c r="AS450" s="173"/>
      <c r="AT450" s="173"/>
      <c r="AU450" s="173"/>
      <c r="AV450" s="175"/>
      <c r="AW450" s="175"/>
      <c r="AX450" s="175"/>
      <c r="AY450" s="175"/>
      <c r="AZ450" s="175"/>
      <c r="BA450" s="175"/>
      <c r="BB450" s="175"/>
      <c r="BC450" s="175"/>
      <c r="BD450" s="175"/>
      <c r="BE450" s="175"/>
      <c r="BF450" s="175"/>
      <c r="BG450" s="175"/>
      <c r="BH450" s="172"/>
      <c r="BI450" s="172"/>
      <c r="BJ450" s="172"/>
      <c r="BK450" s="172"/>
      <c r="BL450" s="172"/>
      <c r="BM450" s="172"/>
      <c r="BN450" s="172"/>
      <c r="BO450" s="172"/>
      <c r="BP450" s="172"/>
      <c r="BQ450" s="172"/>
      <c r="BR450" s="172"/>
      <c r="BS450" s="172"/>
      <c r="BT450" s="172"/>
      <c r="BU450" s="172"/>
      <c r="BV450" s="173"/>
      <c r="BW450" s="173"/>
      <c r="BX450" s="173"/>
      <c r="BY450" s="173"/>
      <c r="BZ450" s="173"/>
      <c r="CA450" s="173"/>
    </row>
    <row r="451" spans="1:79" s="14" customFormat="1" ht="11.25" customHeight="1">
      <c r="A451" s="165">
        <v>1</v>
      </c>
      <c r="B451" s="165"/>
      <c r="C451" s="16"/>
      <c r="D451" s="165">
        <v>2</v>
      </c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5"/>
      <c r="Y451" s="165"/>
      <c r="Z451" s="165"/>
      <c r="AA451" s="165"/>
      <c r="AB451" s="165"/>
      <c r="AC451" s="165"/>
      <c r="AD451" s="165"/>
      <c r="AE451" s="165"/>
      <c r="AF451" s="165"/>
      <c r="AG451" s="165"/>
      <c r="AH451" s="165"/>
      <c r="AI451" s="165"/>
      <c r="AJ451" s="165"/>
      <c r="AK451" s="165"/>
      <c r="AL451" s="165">
        <v>3</v>
      </c>
      <c r="AM451" s="165"/>
      <c r="AN451" s="165"/>
      <c r="AO451" s="165"/>
      <c r="AP451" s="165">
        <v>4</v>
      </c>
      <c r="AQ451" s="165"/>
      <c r="AR451" s="165"/>
      <c r="AS451" s="165"/>
      <c r="AT451" s="165"/>
      <c r="AU451" s="165"/>
      <c r="AV451" s="165">
        <v>5</v>
      </c>
      <c r="AW451" s="165"/>
      <c r="AX451" s="165"/>
      <c r="AY451" s="165"/>
      <c r="AZ451" s="165"/>
      <c r="BA451" s="165"/>
      <c r="BB451" s="165"/>
      <c r="BC451" s="165"/>
      <c r="BD451" s="165"/>
      <c r="BE451" s="165"/>
      <c r="BF451" s="165"/>
      <c r="BG451" s="165"/>
      <c r="BH451" s="68">
        <v>6</v>
      </c>
      <c r="BI451" s="68"/>
      <c r="BJ451" s="68"/>
      <c r="BK451" s="68"/>
      <c r="BL451" s="68"/>
      <c r="BM451" s="68"/>
      <c r="BN451" s="68"/>
      <c r="BO451" s="68"/>
      <c r="BP451" s="68"/>
      <c r="BQ451" s="68"/>
      <c r="BR451" s="68"/>
      <c r="BS451" s="68"/>
      <c r="BT451" s="68"/>
      <c r="BU451" s="68"/>
      <c r="BV451" s="165" t="s">
        <v>30</v>
      </c>
      <c r="BW451" s="165"/>
      <c r="BX451" s="165"/>
      <c r="BY451" s="165"/>
      <c r="BZ451" s="165"/>
      <c r="CA451" s="165"/>
    </row>
    <row r="452" spans="1:79" s="14" customFormat="1" ht="12.75" customHeight="1">
      <c r="A452" s="165"/>
      <c r="B452" s="165"/>
      <c r="C452" s="16"/>
      <c r="D452" s="171" t="s">
        <v>232</v>
      </c>
      <c r="E452" s="171"/>
      <c r="F452" s="171"/>
      <c r="G452" s="171"/>
      <c r="H452" s="171"/>
      <c r="I452" s="171"/>
      <c r="J452" s="171"/>
      <c r="K452" s="171"/>
      <c r="L452" s="171"/>
      <c r="M452" s="171"/>
      <c r="N452" s="171"/>
      <c r="O452" s="171"/>
      <c r="P452" s="171"/>
      <c r="Q452" s="171"/>
      <c r="R452" s="171"/>
      <c r="S452" s="171"/>
      <c r="T452" s="171"/>
      <c r="U452" s="171"/>
      <c r="V452" s="171"/>
      <c r="W452" s="171"/>
      <c r="X452" s="171"/>
      <c r="Y452" s="171"/>
      <c r="Z452" s="171"/>
      <c r="AA452" s="171"/>
      <c r="AB452" s="171"/>
      <c r="AC452" s="171"/>
      <c r="AD452" s="171"/>
      <c r="AE452" s="171"/>
      <c r="AF452" s="171"/>
      <c r="AG452" s="171"/>
      <c r="AH452" s="171"/>
      <c r="AI452" s="171"/>
      <c r="AJ452" s="171"/>
      <c r="AK452" s="171"/>
      <c r="AL452" s="171"/>
      <c r="AM452" s="171"/>
      <c r="AN452" s="171"/>
      <c r="AO452" s="171"/>
      <c r="AP452" s="171"/>
      <c r="AQ452" s="171"/>
      <c r="AR452" s="171"/>
      <c r="AS452" s="171"/>
      <c r="AT452" s="171"/>
      <c r="AU452" s="171"/>
      <c r="AV452" s="171"/>
      <c r="AW452" s="171"/>
      <c r="AX452" s="171"/>
      <c r="AY452" s="171"/>
      <c r="AZ452" s="171"/>
      <c r="BA452" s="171"/>
      <c r="BB452" s="171"/>
      <c r="BC452" s="171"/>
      <c r="BD452" s="171"/>
      <c r="BE452" s="171"/>
      <c r="BF452" s="171"/>
      <c r="BG452" s="171"/>
      <c r="BH452" s="171"/>
      <c r="BI452" s="171"/>
      <c r="BJ452" s="171"/>
      <c r="BK452" s="171"/>
      <c r="BL452" s="171"/>
      <c r="BM452" s="171"/>
      <c r="BN452" s="171"/>
      <c r="BO452" s="171"/>
      <c r="BP452" s="171"/>
      <c r="BQ452" s="171"/>
      <c r="BR452" s="171"/>
      <c r="BS452" s="171"/>
      <c r="BT452" s="171"/>
      <c r="BU452" s="171"/>
      <c r="BV452" s="171"/>
      <c r="BW452" s="171"/>
      <c r="BX452" s="171"/>
      <c r="BY452" s="171"/>
      <c r="BZ452" s="171"/>
      <c r="CA452" s="171"/>
    </row>
    <row r="453" spans="1:79" s="14" customFormat="1" ht="15" customHeight="1">
      <c r="A453" s="165">
        <v>1</v>
      </c>
      <c r="B453" s="165"/>
      <c r="C453" s="16"/>
      <c r="D453" s="166" t="s">
        <v>242</v>
      </c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  <c r="AA453" s="166"/>
      <c r="AB453" s="166"/>
      <c r="AC453" s="166"/>
      <c r="AD453" s="166"/>
      <c r="AE453" s="166"/>
      <c r="AF453" s="166"/>
      <c r="AG453" s="166"/>
      <c r="AH453" s="166"/>
      <c r="AI453" s="166"/>
      <c r="AJ453" s="166"/>
      <c r="AK453" s="166"/>
      <c r="AL453" s="165">
        <v>340</v>
      </c>
      <c r="AM453" s="165"/>
      <c r="AN453" s="165"/>
      <c r="AO453" s="165"/>
      <c r="AP453" s="165" t="s">
        <v>76</v>
      </c>
      <c r="AQ453" s="165"/>
      <c r="AR453" s="165"/>
      <c r="AS453" s="165"/>
      <c r="AT453" s="165"/>
      <c r="AU453" s="165"/>
      <c r="AV453" s="165">
        <v>222</v>
      </c>
      <c r="AW453" s="165"/>
      <c r="AX453" s="165"/>
      <c r="AY453" s="165"/>
      <c r="AZ453" s="165"/>
      <c r="BA453" s="165"/>
      <c r="BB453" s="165"/>
      <c r="BC453" s="165"/>
      <c r="BD453" s="165"/>
      <c r="BE453" s="165"/>
      <c r="BF453" s="165"/>
      <c r="BG453" s="165"/>
      <c r="BH453" s="295">
        <v>27.027027027027028</v>
      </c>
      <c r="BI453" s="295"/>
      <c r="BJ453" s="295"/>
      <c r="BK453" s="295"/>
      <c r="BL453" s="295"/>
      <c r="BM453" s="295"/>
      <c r="BN453" s="295"/>
      <c r="BO453" s="295"/>
      <c r="BP453" s="295"/>
      <c r="BQ453" s="295"/>
      <c r="BR453" s="295"/>
      <c r="BS453" s="295"/>
      <c r="BT453" s="295"/>
      <c r="BU453" s="295"/>
      <c r="BV453" s="164">
        <f aca="true" t="shared" si="10" ref="BV453:BV460">AV453*BH453</f>
        <v>6000</v>
      </c>
      <c r="BW453" s="164"/>
      <c r="BX453" s="164"/>
      <c r="BY453" s="164"/>
      <c r="BZ453" s="164"/>
      <c r="CA453" s="164"/>
    </row>
    <row r="454" spans="1:79" s="14" customFormat="1" ht="15.75" customHeight="1" hidden="1">
      <c r="A454" s="165">
        <v>2</v>
      </c>
      <c r="B454" s="165"/>
      <c r="C454" s="16"/>
      <c r="D454" s="166" t="s">
        <v>223</v>
      </c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  <c r="AA454" s="166"/>
      <c r="AB454" s="166"/>
      <c r="AC454" s="166"/>
      <c r="AD454" s="166"/>
      <c r="AE454" s="166"/>
      <c r="AF454" s="166"/>
      <c r="AG454" s="166"/>
      <c r="AH454" s="166"/>
      <c r="AI454" s="166"/>
      <c r="AJ454" s="166"/>
      <c r="AK454" s="166"/>
      <c r="AL454" s="165">
        <v>340</v>
      </c>
      <c r="AM454" s="165"/>
      <c r="AN454" s="165"/>
      <c r="AO454" s="165"/>
      <c r="AP454" s="165" t="s">
        <v>41</v>
      </c>
      <c r="AQ454" s="165"/>
      <c r="AR454" s="165"/>
      <c r="AS454" s="165"/>
      <c r="AT454" s="165"/>
      <c r="AU454" s="165"/>
      <c r="AV454" s="165"/>
      <c r="AW454" s="165"/>
      <c r="AX454" s="165"/>
      <c r="AY454" s="165"/>
      <c r="AZ454" s="165"/>
      <c r="BA454" s="165"/>
      <c r="BB454" s="165"/>
      <c r="BC454" s="165"/>
      <c r="BD454" s="165"/>
      <c r="BE454" s="165"/>
      <c r="BF454" s="165"/>
      <c r="BG454" s="165"/>
      <c r="BH454" s="167"/>
      <c r="BI454" s="167"/>
      <c r="BJ454" s="167"/>
      <c r="BK454" s="167"/>
      <c r="BL454" s="167"/>
      <c r="BM454" s="167"/>
      <c r="BN454" s="167"/>
      <c r="BO454" s="167"/>
      <c r="BP454" s="167"/>
      <c r="BQ454" s="167"/>
      <c r="BR454" s="167"/>
      <c r="BS454" s="167"/>
      <c r="BT454" s="167"/>
      <c r="BU454" s="167"/>
      <c r="BV454" s="293">
        <f t="shared" si="10"/>
        <v>0</v>
      </c>
      <c r="BW454" s="293"/>
      <c r="BX454" s="293"/>
      <c r="BY454" s="293"/>
      <c r="BZ454" s="293"/>
      <c r="CA454" s="293"/>
    </row>
    <row r="455" spans="1:79" s="14" customFormat="1" ht="13.5" customHeight="1" hidden="1">
      <c r="A455" s="165">
        <v>3</v>
      </c>
      <c r="B455" s="165"/>
      <c r="C455" s="16"/>
      <c r="D455" s="166" t="s">
        <v>224</v>
      </c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  <c r="AA455" s="166"/>
      <c r="AB455" s="166"/>
      <c r="AC455" s="166"/>
      <c r="AD455" s="166"/>
      <c r="AE455" s="166"/>
      <c r="AF455" s="166"/>
      <c r="AG455" s="166"/>
      <c r="AH455" s="166"/>
      <c r="AI455" s="166"/>
      <c r="AJ455" s="166"/>
      <c r="AK455" s="166"/>
      <c r="AL455" s="165">
        <v>340</v>
      </c>
      <c r="AM455" s="165"/>
      <c r="AN455" s="165"/>
      <c r="AO455" s="165"/>
      <c r="AP455" s="165" t="s">
        <v>41</v>
      </c>
      <c r="AQ455" s="165"/>
      <c r="AR455" s="165"/>
      <c r="AS455" s="165"/>
      <c r="AT455" s="165"/>
      <c r="AU455" s="165"/>
      <c r="AV455" s="165"/>
      <c r="AW455" s="165"/>
      <c r="AX455" s="165"/>
      <c r="AY455" s="165"/>
      <c r="AZ455" s="165"/>
      <c r="BA455" s="165"/>
      <c r="BB455" s="165"/>
      <c r="BC455" s="165"/>
      <c r="BD455" s="165"/>
      <c r="BE455" s="165"/>
      <c r="BF455" s="165"/>
      <c r="BG455" s="165"/>
      <c r="BH455" s="167"/>
      <c r="BI455" s="167"/>
      <c r="BJ455" s="167"/>
      <c r="BK455" s="167"/>
      <c r="BL455" s="167"/>
      <c r="BM455" s="167"/>
      <c r="BN455" s="167"/>
      <c r="BO455" s="167"/>
      <c r="BP455" s="167"/>
      <c r="BQ455" s="167"/>
      <c r="BR455" s="167"/>
      <c r="BS455" s="167"/>
      <c r="BT455" s="167"/>
      <c r="BU455" s="167"/>
      <c r="BV455" s="293">
        <f t="shared" si="10"/>
        <v>0</v>
      </c>
      <c r="BW455" s="293"/>
      <c r="BX455" s="293"/>
      <c r="BY455" s="293"/>
      <c r="BZ455" s="293"/>
      <c r="CA455" s="293"/>
    </row>
    <row r="456" spans="1:79" s="14" customFormat="1" ht="13.5" customHeight="1" hidden="1">
      <c r="A456" s="165">
        <v>4</v>
      </c>
      <c r="B456" s="165"/>
      <c r="C456" s="16"/>
      <c r="D456" s="166" t="s">
        <v>107</v>
      </c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  <c r="AA456" s="166"/>
      <c r="AB456" s="166"/>
      <c r="AC456" s="166"/>
      <c r="AD456" s="166"/>
      <c r="AE456" s="166"/>
      <c r="AF456" s="166"/>
      <c r="AG456" s="166"/>
      <c r="AH456" s="166"/>
      <c r="AI456" s="166"/>
      <c r="AJ456" s="166"/>
      <c r="AK456" s="166"/>
      <c r="AL456" s="165">
        <v>340</v>
      </c>
      <c r="AM456" s="165"/>
      <c r="AN456" s="165"/>
      <c r="AO456" s="165"/>
      <c r="AP456" s="165" t="s">
        <v>41</v>
      </c>
      <c r="AQ456" s="165"/>
      <c r="AR456" s="165"/>
      <c r="AS456" s="165"/>
      <c r="AT456" s="165"/>
      <c r="AU456" s="165"/>
      <c r="AV456" s="165"/>
      <c r="AW456" s="165"/>
      <c r="AX456" s="165"/>
      <c r="AY456" s="165"/>
      <c r="AZ456" s="165"/>
      <c r="BA456" s="165"/>
      <c r="BB456" s="165"/>
      <c r="BC456" s="165"/>
      <c r="BD456" s="165"/>
      <c r="BE456" s="165"/>
      <c r="BF456" s="165"/>
      <c r="BG456" s="165"/>
      <c r="BH456" s="167"/>
      <c r="BI456" s="167"/>
      <c r="BJ456" s="167"/>
      <c r="BK456" s="167"/>
      <c r="BL456" s="167"/>
      <c r="BM456" s="167"/>
      <c r="BN456" s="167"/>
      <c r="BO456" s="167"/>
      <c r="BP456" s="167"/>
      <c r="BQ456" s="167"/>
      <c r="BR456" s="167"/>
      <c r="BS456" s="167"/>
      <c r="BT456" s="167"/>
      <c r="BU456" s="167"/>
      <c r="BV456" s="293">
        <f t="shared" si="10"/>
        <v>0</v>
      </c>
      <c r="BW456" s="293"/>
      <c r="BX456" s="293"/>
      <c r="BY456" s="293"/>
      <c r="BZ456" s="293"/>
      <c r="CA456" s="293"/>
    </row>
    <row r="457" spans="1:79" s="14" customFormat="1" ht="13.5" customHeight="1" hidden="1">
      <c r="A457" s="165">
        <v>5</v>
      </c>
      <c r="B457" s="165"/>
      <c r="C457" s="16"/>
      <c r="D457" s="166" t="s">
        <v>230</v>
      </c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  <c r="AA457" s="166"/>
      <c r="AB457" s="166"/>
      <c r="AC457" s="166"/>
      <c r="AD457" s="166"/>
      <c r="AE457" s="166"/>
      <c r="AF457" s="166"/>
      <c r="AG457" s="166"/>
      <c r="AH457" s="166"/>
      <c r="AI457" s="166"/>
      <c r="AJ457" s="166"/>
      <c r="AK457" s="166"/>
      <c r="AL457" s="165">
        <v>340</v>
      </c>
      <c r="AM457" s="165"/>
      <c r="AN457" s="165"/>
      <c r="AO457" s="165"/>
      <c r="AP457" s="165" t="s">
        <v>41</v>
      </c>
      <c r="AQ457" s="165"/>
      <c r="AR457" s="165"/>
      <c r="AS457" s="165"/>
      <c r="AT457" s="165"/>
      <c r="AU457" s="165"/>
      <c r="AV457" s="165"/>
      <c r="AW457" s="165"/>
      <c r="AX457" s="165"/>
      <c r="AY457" s="165"/>
      <c r="AZ457" s="165"/>
      <c r="BA457" s="165"/>
      <c r="BB457" s="165"/>
      <c r="BC457" s="165"/>
      <c r="BD457" s="165"/>
      <c r="BE457" s="165"/>
      <c r="BF457" s="165"/>
      <c r="BG457" s="165"/>
      <c r="BH457" s="167"/>
      <c r="BI457" s="167"/>
      <c r="BJ457" s="167"/>
      <c r="BK457" s="167"/>
      <c r="BL457" s="167"/>
      <c r="BM457" s="167"/>
      <c r="BN457" s="167"/>
      <c r="BO457" s="167"/>
      <c r="BP457" s="167"/>
      <c r="BQ457" s="167"/>
      <c r="BR457" s="167"/>
      <c r="BS457" s="167"/>
      <c r="BT457" s="167"/>
      <c r="BU457" s="167"/>
      <c r="BV457" s="293">
        <f t="shared" si="10"/>
        <v>0</v>
      </c>
      <c r="BW457" s="293"/>
      <c r="BX457" s="293"/>
      <c r="BY457" s="293"/>
      <c r="BZ457" s="293"/>
      <c r="CA457" s="293"/>
    </row>
    <row r="458" spans="1:79" s="14" customFormat="1" ht="13.5" customHeight="1" hidden="1">
      <c r="A458" s="165">
        <v>6</v>
      </c>
      <c r="B458" s="165"/>
      <c r="C458" s="16"/>
      <c r="D458" s="166" t="s">
        <v>81</v>
      </c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  <c r="AA458" s="166"/>
      <c r="AB458" s="166"/>
      <c r="AC458" s="166"/>
      <c r="AD458" s="166"/>
      <c r="AE458" s="166"/>
      <c r="AF458" s="166"/>
      <c r="AG458" s="166"/>
      <c r="AH458" s="166"/>
      <c r="AI458" s="166"/>
      <c r="AJ458" s="166"/>
      <c r="AK458" s="166"/>
      <c r="AL458" s="165">
        <v>340</v>
      </c>
      <c r="AM458" s="165"/>
      <c r="AN458" s="165"/>
      <c r="AO458" s="165"/>
      <c r="AP458" s="165" t="s">
        <v>41</v>
      </c>
      <c r="AQ458" s="165"/>
      <c r="AR458" s="165"/>
      <c r="AS458" s="165"/>
      <c r="AT458" s="165"/>
      <c r="AU458" s="165"/>
      <c r="AV458" s="165"/>
      <c r="AW458" s="165"/>
      <c r="AX458" s="165"/>
      <c r="AY458" s="165"/>
      <c r="AZ458" s="165"/>
      <c r="BA458" s="165"/>
      <c r="BB458" s="165"/>
      <c r="BC458" s="165"/>
      <c r="BD458" s="165"/>
      <c r="BE458" s="165"/>
      <c r="BF458" s="165"/>
      <c r="BG458" s="165"/>
      <c r="BH458" s="167"/>
      <c r="BI458" s="167"/>
      <c r="BJ458" s="167"/>
      <c r="BK458" s="167"/>
      <c r="BL458" s="167"/>
      <c r="BM458" s="167"/>
      <c r="BN458" s="167"/>
      <c r="BO458" s="167"/>
      <c r="BP458" s="167"/>
      <c r="BQ458" s="167"/>
      <c r="BR458" s="167"/>
      <c r="BS458" s="167"/>
      <c r="BT458" s="167"/>
      <c r="BU458" s="167"/>
      <c r="BV458" s="293">
        <f t="shared" si="10"/>
        <v>0</v>
      </c>
      <c r="BW458" s="293"/>
      <c r="BX458" s="293"/>
      <c r="BY458" s="293"/>
      <c r="BZ458" s="293"/>
      <c r="CA458" s="293"/>
    </row>
    <row r="459" spans="1:79" s="14" customFormat="1" ht="13.5" customHeight="1" hidden="1">
      <c r="A459" s="165">
        <v>7</v>
      </c>
      <c r="B459" s="165"/>
      <c r="C459" s="16"/>
      <c r="D459" s="166" t="s">
        <v>89</v>
      </c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  <c r="AA459" s="166"/>
      <c r="AB459" s="166"/>
      <c r="AC459" s="166"/>
      <c r="AD459" s="166"/>
      <c r="AE459" s="166"/>
      <c r="AF459" s="166"/>
      <c r="AG459" s="166"/>
      <c r="AH459" s="166"/>
      <c r="AI459" s="166"/>
      <c r="AJ459" s="166"/>
      <c r="AK459" s="166"/>
      <c r="AL459" s="165">
        <v>340</v>
      </c>
      <c r="AM459" s="165"/>
      <c r="AN459" s="165"/>
      <c r="AO459" s="165"/>
      <c r="AP459" s="165" t="s">
        <v>41</v>
      </c>
      <c r="AQ459" s="165"/>
      <c r="AR459" s="165"/>
      <c r="AS459" s="165"/>
      <c r="AT459" s="165"/>
      <c r="AU459" s="165"/>
      <c r="AV459" s="165"/>
      <c r="AW459" s="165"/>
      <c r="AX459" s="165"/>
      <c r="AY459" s="165"/>
      <c r="AZ459" s="165"/>
      <c r="BA459" s="165"/>
      <c r="BB459" s="165"/>
      <c r="BC459" s="165"/>
      <c r="BD459" s="165"/>
      <c r="BE459" s="165"/>
      <c r="BF459" s="165"/>
      <c r="BG459" s="165"/>
      <c r="BH459" s="167"/>
      <c r="BI459" s="167"/>
      <c r="BJ459" s="167"/>
      <c r="BK459" s="167"/>
      <c r="BL459" s="167"/>
      <c r="BM459" s="167"/>
      <c r="BN459" s="167"/>
      <c r="BO459" s="167"/>
      <c r="BP459" s="167"/>
      <c r="BQ459" s="167"/>
      <c r="BR459" s="167"/>
      <c r="BS459" s="167"/>
      <c r="BT459" s="167"/>
      <c r="BU459" s="167"/>
      <c r="BV459" s="293">
        <f t="shared" si="10"/>
        <v>0</v>
      </c>
      <c r="BW459" s="293"/>
      <c r="BX459" s="293"/>
      <c r="BY459" s="293"/>
      <c r="BZ459" s="293"/>
      <c r="CA459" s="293"/>
    </row>
    <row r="460" spans="1:79" s="14" customFormat="1" ht="15.75" customHeight="1" hidden="1">
      <c r="A460" s="165">
        <v>8</v>
      </c>
      <c r="B460" s="165"/>
      <c r="C460" s="16"/>
      <c r="D460" s="166" t="s">
        <v>228</v>
      </c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  <c r="AA460" s="166"/>
      <c r="AB460" s="166"/>
      <c r="AC460" s="166"/>
      <c r="AD460" s="166"/>
      <c r="AE460" s="166"/>
      <c r="AF460" s="166"/>
      <c r="AG460" s="166"/>
      <c r="AH460" s="166"/>
      <c r="AI460" s="166"/>
      <c r="AJ460" s="166"/>
      <c r="AK460" s="166"/>
      <c r="AL460" s="165">
        <v>340</v>
      </c>
      <c r="AM460" s="165"/>
      <c r="AN460" s="165"/>
      <c r="AO460" s="165"/>
      <c r="AP460" s="165" t="s">
        <v>41</v>
      </c>
      <c r="AQ460" s="165"/>
      <c r="AR460" s="165"/>
      <c r="AS460" s="165"/>
      <c r="AT460" s="165"/>
      <c r="AU460" s="165"/>
      <c r="AV460" s="165"/>
      <c r="AW460" s="165"/>
      <c r="AX460" s="165"/>
      <c r="AY460" s="165"/>
      <c r="AZ460" s="165"/>
      <c r="BA460" s="165"/>
      <c r="BB460" s="165"/>
      <c r="BC460" s="165"/>
      <c r="BD460" s="165"/>
      <c r="BE460" s="165"/>
      <c r="BF460" s="165"/>
      <c r="BG460" s="165"/>
      <c r="BH460" s="167"/>
      <c r="BI460" s="167"/>
      <c r="BJ460" s="167"/>
      <c r="BK460" s="167"/>
      <c r="BL460" s="167"/>
      <c r="BM460" s="167"/>
      <c r="BN460" s="167"/>
      <c r="BO460" s="167"/>
      <c r="BP460" s="167"/>
      <c r="BQ460" s="167"/>
      <c r="BR460" s="167"/>
      <c r="BS460" s="167"/>
      <c r="BT460" s="167"/>
      <c r="BU460" s="167"/>
      <c r="BV460" s="293">
        <f t="shared" si="10"/>
        <v>0</v>
      </c>
      <c r="BW460" s="293"/>
      <c r="BX460" s="293"/>
      <c r="BY460" s="293"/>
      <c r="BZ460" s="293"/>
      <c r="CA460" s="293"/>
    </row>
    <row r="461" spans="1:79" s="14" customFormat="1" ht="15" customHeight="1">
      <c r="A461" s="297" t="s">
        <v>100</v>
      </c>
      <c r="B461" s="298"/>
      <c r="C461" s="298"/>
      <c r="D461" s="298"/>
      <c r="E461" s="298"/>
      <c r="F461" s="298"/>
      <c r="G461" s="298"/>
      <c r="H461" s="298"/>
      <c r="I461" s="298"/>
      <c r="J461" s="298"/>
      <c r="K461" s="298"/>
      <c r="L461" s="298"/>
      <c r="M461" s="298"/>
      <c r="N461" s="298"/>
      <c r="O461" s="298"/>
      <c r="P461" s="298"/>
      <c r="Q461" s="298"/>
      <c r="R461" s="298"/>
      <c r="S461" s="298"/>
      <c r="T461" s="298"/>
      <c r="U461" s="298"/>
      <c r="V461" s="298"/>
      <c r="W461" s="298"/>
      <c r="X461" s="298"/>
      <c r="Y461" s="298"/>
      <c r="Z461" s="298"/>
      <c r="AA461" s="298"/>
      <c r="AB461" s="298"/>
      <c r="AC461" s="298"/>
      <c r="AD461" s="298"/>
      <c r="AE461" s="298"/>
      <c r="AF461" s="298"/>
      <c r="AG461" s="298"/>
      <c r="AH461" s="298"/>
      <c r="AI461" s="298"/>
      <c r="AJ461" s="298"/>
      <c r="AK461" s="299"/>
      <c r="AL461" s="290">
        <v>340</v>
      </c>
      <c r="AM461" s="290"/>
      <c r="AN461" s="290"/>
      <c r="AO461" s="290"/>
      <c r="AP461" s="290"/>
      <c r="AQ461" s="290"/>
      <c r="AR461" s="290"/>
      <c r="AS461" s="290"/>
      <c r="AT461" s="290"/>
      <c r="AU461" s="290"/>
      <c r="AV461" s="290"/>
      <c r="AW461" s="290"/>
      <c r="AX461" s="290"/>
      <c r="AY461" s="290"/>
      <c r="AZ461" s="290"/>
      <c r="BA461" s="290"/>
      <c r="BB461" s="290"/>
      <c r="BC461" s="290"/>
      <c r="BD461" s="290"/>
      <c r="BE461" s="290"/>
      <c r="BF461" s="290"/>
      <c r="BG461" s="290"/>
      <c r="BH461" s="290"/>
      <c r="BI461" s="290"/>
      <c r="BJ461" s="290"/>
      <c r="BK461" s="290"/>
      <c r="BL461" s="290"/>
      <c r="BM461" s="290"/>
      <c r="BN461" s="290"/>
      <c r="BO461" s="290"/>
      <c r="BP461" s="290"/>
      <c r="BQ461" s="290"/>
      <c r="BR461" s="290"/>
      <c r="BS461" s="290"/>
      <c r="BT461" s="290"/>
      <c r="BU461" s="290"/>
      <c r="BV461" s="291">
        <f>SUM(BV453:CA460)</f>
        <v>6000</v>
      </c>
      <c r="BW461" s="291"/>
      <c r="BX461" s="291"/>
      <c r="BY461" s="291"/>
      <c r="BZ461" s="291"/>
      <c r="CA461" s="291"/>
    </row>
    <row r="462" spans="1:79" s="14" customFormat="1" ht="12.75" customHeight="1">
      <c r="A462" s="27"/>
      <c r="B462" s="27"/>
      <c r="C462" s="27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9"/>
      <c r="BW462" s="29"/>
      <c r="BX462" s="29"/>
      <c r="BY462" s="29"/>
      <c r="BZ462" s="29"/>
      <c r="CA462" s="29"/>
    </row>
    <row r="463" spans="1:78" ht="14.25" customHeight="1">
      <c r="A463" s="161" t="s">
        <v>233</v>
      </c>
      <c r="B463" s="161"/>
      <c r="C463" s="161"/>
      <c r="D463" s="161"/>
      <c r="E463" s="161"/>
      <c r="F463" s="161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  <c r="AA463" s="161"/>
      <c r="AB463" s="161"/>
      <c r="AC463" s="161"/>
      <c r="AD463" s="161"/>
      <c r="AE463" s="161"/>
      <c r="AF463" s="161"/>
      <c r="AG463" s="161"/>
      <c r="AH463" s="161"/>
      <c r="AI463" s="161"/>
      <c r="AJ463" s="161"/>
      <c r="AK463" s="161"/>
      <c r="AL463" s="161"/>
      <c r="AM463" s="161"/>
      <c r="AN463" s="161"/>
      <c r="AO463" s="161"/>
      <c r="AP463" s="161"/>
      <c r="AQ463" s="161"/>
      <c r="AR463" s="161"/>
      <c r="AS463" s="161"/>
      <c r="AT463" s="161"/>
      <c r="AU463" s="161"/>
      <c r="AV463" s="161"/>
      <c r="AW463" s="161"/>
      <c r="AX463" s="161"/>
      <c r="AY463" s="161"/>
      <c r="AZ463" s="161"/>
      <c r="BA463" s="161"/>
      <c r="BB463" s="161"/>
      <c r="BC463" s="161"/>
      <c r="BD463" s="161"/>
      <c r="BE463" s="161"/>
      <c r="BF463" s="161"/>
      <c r="BG463" s="161"/>
      <c r="BH463" s="161"/>
      <c r="BI463" s="161"/>
      <c r="BJ463" s="161"/>
      <c r="BK463" s="161"/>
      <c r="BL463" s="161"/>
      <c r="BM463" s="161"/>
      <c r="BN463" s="161"/>
      <c r="BO463" s="161"/>
      <c r="BP463" s="161"/>
      <c r="BQ463" s="161"/>
      <c r="BR463" s="161"/>
      <c r="BS463" s="161"/>
      <c r="BT463" s="161"/>
      <c r="BU463" s="162">
        <f>BV392+BV422+BV443+BV461</f>
        <v>46770</v>
      </c>
      <c r="BV463" s="162"/>
      <c r="BW463" s="162"/>
      <c r="BX463" s="162"/>
      <c r="BY463" s="162"/>
      <c r="BZ463" s="162"/>
    </row>
    <row r="464" spans="1:82" s="2" customFormat="1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9"/>
      <c r="CB464" s="9"/>
      <c r="CC464" s="9"/>
      <c r="CD464" s="9"/>
    </row>
    <row r="465" spans="1:79" ht="14.25" customHeight="1">
      <c r="A465" s="161" t="s">
        <v>155</v>
      </c>
      <c r="B465" s="161"/>
      <c r="C465" s="161"/>
      <c r="D465" s="161"/>
      <c r="E465" s="161"/>
      <c r="F465" s="161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  <c r="AA465" s="161"/>
      <c r="AB465" s="161"/>
      <c r="AC465" s="161"/>
      <c r="AD465" s="161"/>
      <c r="AE465" s="161"/>
      <c r="AF465" s="161"/>
      <c r="AG465" s="161"/>
      <c r="AH465" s="161"/>
      <c r="AI465" s="161"/>
      <c r="AJ465" s="161"/>
      <c r="AK465" s="161"/>
      <c r="AL465" s="161"/>
      <c r="AM465" s="161"/>
      <c r="AN465" s="161"/>
      <c r="AO465" s="161"/>
      <c r="AP465" s="161"/>
      <c r="AQ465" s="161"/>
      <c r="AR465" s="161"/>
      <c r="AS465" s="161"/>
      <c r="AT465" s="161"/>
      <c r="AU465" s="161"/>
      <c r="AV465" s="161"/>
      <c r="AW465" s="161"/>
      <c r="AX465" s="161"/>
      <c r="AY465" s="161"/>
      <c r="AZ465" s="161"/>
      <c r="BA465" s="161"/>
      <c r="BB465" s="161"/>
      <c r="BC465" s="161"/>
      <c r="BD465" s="161"/>
      <c r="BE465" s="161"/>
      <c r="BF465" s="161"/>
      <c r="BG465" s="161"/>
      <c r="BH465" s="161"/>
      <c r="BI465" s="161"/>
      <c r="BJ465" s="161"/>
      <c r="BK465" s="161"/>
      <c r="BL465" s="161"/>
      <c r="BM465" s="161"/>
      <c r="BN465" s="161"/>
      <c r="BO465" s="161"/>
      <c r="BP465" s="161"/>
      <c r="BQ465" s="161"/>
      <c r="BR465" s="161"/>
      <c r="BS465" s="161"/>
      <c r="BT465" s="161"/>
      <c r="BU465" s="162">
        <f>BU212+BV224+BV254+BU232+BU239+BV268+BV282+BV292+BV303+BV320+BV334+BV361+BV374+BU463+BV347</f>
        <v>1428110.96</v>
      </c>
      <c r="BV465" s="162"/>
      <c r="BW465" s="162"/>
      <c r="BX465" s="162"/>
      <c r="BY465" s="162"/>
      <c r="BZ465" s="162"/>
      <c r="CA465" s="162"/>
    </row>
    <row r="466" spans="1:82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5"/>
      <c r="BV466" s="5"/>
      <c r="BW466" s="5"/>
      <c r="BX466" s="5"/>
      <c r="BY466" s="5"/>
      <c r="BZ466" s="5"/>
      <c r="CA466" s="2"/>
      <c r="CB466" s="2"/>
      <c r="CC466" s="2"/>
      <c r="CD466" s="2"/>
    </row>
    <row r="467" spans="2:69" ht="12.75">
      <c r="B467" s="282" t="s">
        <v>124</v>
      </c>
      <c r="C467" s="282"/>
      <c r="D467" s="282"/>
      <c r="E467" s="282"/>
      <c r="F467" s="282"/>
      <c r="G467" s="282"/>
      <c r="H467" s="282"/>
      <c r="I467" s="282"/>
      <c r="J467" s="282"/>
      <c r="K467" s="282"/>
      <c r="L467" s="282"/>
      <c r="M467" s="282"/>
      <c r="N467" s="282"/>
      <c r="O467" s="282"/>
      <c r="P467" s="282"/>
      <c r="AU467" s="283" t="s">
        <v>133</v>
      </c>
      <c r="AV467" s="283"/>
      <c r="AW467" s="283"/>
      <c r="AX467" s="283"/>
      <c r="AY467" s="283"/>
      <c r="AZ467" s="283"/>
      <c r="BA467" s="283"/>
      <c r="BB467" s="283"/>
      <c r="BC467" s="283"/>
      <c r="BD467" s="283"/>
      <c r="BE467" s="283"/>
      <c r="BF467" s="283"/>
      <c r="BG467" s="283"/>
      <c r="BH467" s="283"/>
      <c r="BI467" s="283"/>
      <c r="BJ467" s="283"/>
      <c r="BK467" s="283"/>
      <c r="BL467" s="283"/>
      <c r="BM467" s="283"/>
      <c r="BN467" s="283"/>
      <c r="BO467" s="283"/>
      <c r="BP467" s="283"/>
      <c r="BQ467" s="283"/>
    </row>
    <row r="468" spans="47:69" ht="12.75">
      <c r="AU468" s="281" t="s">
        <v>125</v>
      </c>
      <c r="AV468" s="281"/>
      <c r="AW468" s="281"/>
      <c r="AX468" s="281"/>
      <c r="AY468" s="281"/>
      <c r="AZ468" s="281"/>
      <c r="BA468" s="281"/>
      <c r="BB468" s="281"/>
      <c r="BC468" s="281"/>
      <c r="BD468" s="281"/>
      <c r="BE468" s="281"/>
      <c r="BF468" s="281"/>
      <c r="BG468" s="281"/>
      <c r="BH468" s="281"/>
      <c r="BI468" s="281"/>
      <c r="BJ468" s="281"/>
      <c r="BK468" s="281"/>
      <c r="BL468" s="281"/>
      <c r="BM468" s="281"/>
      <c r="BN468" s="281"/>
      <c r="BO468" s="281"/>
      <c r="BP468" s="281"/>
      <c r="BQ468" s="281"/>
    </row>
    <row r="469" spans="1:82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5"/>
      <c r="BV469" s="5"/>
      <c r="BW469" s="5"/>
      <c r="BX469" s="5"/>
      <c r="BY469" s="5"/>
      <c r="BZ469" s="5"/>
      <c r="CA469" s="2"/>
      <c r="CB469" s="2"/>
      <c r="CC469" s="2"/>
      <c r="CD469" s="2"/>
    </row>
    <row r="470" spans="1:82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5"/>
      <c r="BV470" s="5"/>
      <c r="BW470" s="5"/>
      <c r="BX470" s="5"/>
      <c r="BY470" s="5"/>
      <c r="BZ470" s="5"/>
      <c r="CA470" s="2"/>
      <c r="CB470" s="2"/>
      <c r="CC470" s="2"/>
      <c r="CD470" s="2"/>
    </row>
    <row r="471" spans="1:82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5"/>
      <c r="BV471" s="5"/>
      <c r="BW471" s="5"/>
      <c r="BX471" s="5"/>
      <c r="BY471" s="5"/>
      <c r="BZ471" s="5"/>
      <c r="CA471" s="2"/>
      <c r="CB471" s="2"/>
      <c r="CC471" s="2"/>
      <c r="CD471" s="2"/>
    </row>
    <row r="472" spans="1:82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5"/>
      <c r="BV472" s="5"/>
      <c r="BW472" s="5"/>
      <c r="BX472" s="5"/>
      <c r="BY472" s="5"/>
      <c r="BZ472" s="5"/>
      <c r="CA472" s="2"/>
      <c r="CB472" s="2"/>
      <c r="CC472" s="2"/>
      <c r="CD472" s="2"/>
    </row>
    <row r="473" spans="1:82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5"/>
      <c r="BV473" s="5"/>
      <c r="BW473" s="5"/>
      <c r="BX473" s="5"/>
      <c r="BY473" s="5"/>
      <c r="BZ473" s="5"/>
      <c r="CA473" s="2"/>
      <c r="CB473" s="2"/>
      <c r="CC473" s="2"/>
      <c r="CD473" s="2"/>
    </row>
    <row r="474" spans="1:82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5"/>
      <c r="BV474" s="5"/>
      <c r="BW474" s="5"/>
      <c r="BX474" s="5"/>
      <c r="BY474" s="5"/>
      <c r="BZ474" s="5"/>
      <c r="CA474" s="2"/>
      <c r="CB474" s="2"/>
      <c r="CC474" s="2"/>
      <c r="CD474" s="2"/>
    </row>
  </sheetData>
  <sheetProtection/>
  <mergeCells count="2172">
    <mergeCell ref="A463:BT463"/>
    <mergeCell ref="BU463:BZ463"/>
    <mergeCell ref="R376:BN376"/>
    <mergeCell ref="BV460:CA460"/>
    <mergeCell ref="A461:AK461"/>
    <mergeCell ref="AL461:AO461"/>
    <mergeCell ref="AP461:AU461"/>
    <mergeCell ref="AV461:BG461"/>
    <mergeCell ref="BH461:BU461"/>
    <mergeCell ref="BV461:CA461"/>
    <mergeCell ref="A460:B460"/>
    <mergeCell ref="D460:AK460"/>
    <mergeCell ref="AL460:AO460"/>
    <mergeCell ref="AP460:AU460"/>
    <mergeCell ref="AV460:BG460"/>
    <mergeCell ref="BH460:BU460"/>
    <mergeCell ref="BV458:CA458"/>
    <mergeCell ref="A459:B459"/>
    <mergeCell ref="D459:AK459"/>
    <mergeCell ref="AL459:AO459"/>
    <mergeCell ref="AP459:AU459"/>
    <mergeCell ref="AV459:BG459"/>
    <mergeCell ref="BH459:BU459"/>
    <mergeCell ref="BV459:CA459"/>
    <mergeCell ref="A458:B458"/>
    <mergeCell ref="D458:AK458"/>
    <mergeCell ref="AL458:AO458"/>
    <mergeCell ref="AP458:AU458"/>
    <mergeCell ref="AV458:BG458"/>
    <mergeCell ref="BH458:BU458"/>
    <mergeCell ref="BV456:CA456"/>
    <mergeCell ref="A457:B457"/>
    <mergeCell ref="D457:AK457"/>
    <mergeCell ref="AL457:AO457"/>
    <mergeCell ref="AP457:AU457"/>
    <mergeCell ref="AV457:BG457"/>
    <mergeCell ref="BH457:BU457"/>
    <mergeCell ref="BV457:CA457"/>
    <mergeCell ref="A456:B456"/>
    <mergeCell ref="D456:AK456"/>
    <mergeCell ref="AL456:AO456"/>
    <mergeCell ref="AP456:AU456"/>
    <mergeCell ref="AV456:BG456"/>
    <mergeCell ref="BH456:BU456"/>
    <mergeCell ref="BV454:CA454"/>
    <mergeCell ref="A455:B455"/>
    <mergeCell ref="D455:AK455"/>
    <mergeCell ref="AL455:AO455"/>
    <mergeCell ref="AP455:AU455"/>
    <mergeCell ref="AV455:BG455"/>
    <mergeCell ref="BH455:BU455"/>
    <mergeCell ref="BV455:CA455"/>
    <mergeCell ref="A454:B454"/>
    <mergeCell ref="D454:AK454"/>
    <mergeCell ref="AL454:AO454"/>
    <mergeCell ref="AP454:AU454"/>
    <mergeCell ref="AV454:BG454"/>
    <mergeCell ref="BH454:BU454"/>
    <mergeCell ref="BV451:CA451"/>
    <mergeCell ref="A452:B452"/>
    <mergeCell ref="D452:CA452"/>
    <mergeCell ref="A453:B453"/>
    <mergeCell ref="D453:AK453"/>
    <mergeCell ref="AL453:AO453"/>
    <mergeCell ref="AP453:AU453"/>
    <mergeCell ref="AV453:BG453"/>
    <mergeCell ref="BH453:BU453"/>
    <mergeCell ref="BV453:CA453"/>
    <mergeCell ref="A451:B451"/>
    <mergeCell ref="D451:AK451"/>
    <mergeCell ref="AL451:AO451"/>
    <mergeCell ref="AP451:AU451"/>
    <mergeCell ref="AV451:BG451"/>
    <mergeCell ref="BH451:BU451"/>
    <mergeCell ref="BV443:CA443"/>
    <mergeCell ref="A445:BZ446"/>
    <mergeCell ref="A448:CB448"/>
    <mergeCell ref="A449:B450"/>
    <mergeCell ref="D449:AK450"/>
    <mergeCell ref="AL449:AO450"/>
    <mergeCell ref="AP449:AU450"/>
    <mergeCell ref="AV449:BG450"/>
    <mergeCell ref="BH449:BU450"/>
    <mergeCell ref="BV449:CA450"/>
    <mergeCell ref="A443:B443"/>
    <mergeCell ref="D443:AK443"/>
    <mergeCell ref="AL443:AO443"/>
    <mergeCell ref="AP443:AU443"/>
    <mergeCell ref="AV443:BG443"/>
    <mergeCell ref="BH443:BU443"/>
    <mergeCell ref="BV441:CA441"/>
    <mergeCell ref="A442:B442"/>
    <mergeCell ref="D442:AK442"/>
    <mergeCell ref="AL442:AO442"/>
    <mergeCell ref="AP442:AU442"/>
    <mergeCell ref="AV442:BG442"/>
    <mergeCell ref="BH442:BU442"/>
    <mergeCell ref="BV442:CA442"/>
    <mergeCell ref="A441:B441"/>
    <mergeCell ref="D441:AK441"/>
    <mergeCell ref="AL441:AO441"/>
    <mergeCell ref="AP441:AU441"/>
    <mergeCell ref="AV441:BG441"/>
    <mergeCell ref="BH441:BU441"/>
    <mergeCell ref="BV439:CA439"/>
    <mergeCell ref="A440:B440"/>
    <mergeCell ref="D440:AK440"/>
    <mergeCell ref="AL440:AO440"/>
    <mergeCell ref="AP440:AU440"/>
    <mergeCell ref="AV440:BG440"/>
    <mergeCell ref="BH440:BU440"/>
    <mergeCell ref="BV440:CA440"/>
    <mergeCell ref="A439:B439"/>
    <mergeCell ref="D439:AK439"/>
    <mergeCell ref="AL439:AO439"/>
    <mergeCell ref="AP439:AU439"/>
    <mergeCell ref="AV439:BG439"/>
    <mergeCell ref="BH439:BU439"/>
    <mergeCell ref="BV437:CA437"/>
    <mergeCell ref="A438:B438"/>
    <mergeCell ref="D438:AK438"/>
    <mergeCell ref="AL438:AO438"/>
    <mergeCell ref="AP438:AU438"/>
    <mergeCell ref="AV438:BG438"/>
    <mergeCell ref="BH438:BU438"/>
    <mergeCell ref="BV438:CA438"/>
    <mergeCell ref="A437:B437"/>
    <mergeCell ref="D437:AK437"/>
    <mergeCell ref="AL437:AO437"/>
    <mergeCell ref="AP437:AU437"/>
    <mergeCell ref="AV437:BG437"/>
    <mergeCell ref="BH437:BU437"/>
    <mergeCell ref="BV435:CA435"/>
    <mergeCell ref="A436:B436"/>
    <mergeCell ref="D436:AK436"/>
    <mergeCell ref="AL436:AO436"/>
    <mergeCell ref="AP436:AU436"/>
    <mergeCell ref="AV436:BG436"/>
    <mergeCell ref="BH436:BU436"/>
    <mergeCell ref="BV436:CA436"/>
    <mergeCell ref="A435:B435"/>
    <mergeCell ref="D435:AK435"/>
    <mergeCell ref="AL435:AO435"/>
    <mergeCell ref="AP435:AU435"/>
    <mergeCell ref="AV435:BG435"/>
    <mergeCell ref="BH435:BU435"/>
    <mergeCell ref="BV433:CA433"/>
    <mergeCell ref="A434:B434"/>
    <mergeCell ref="D434:AK434"/>
    <mergeCell ref="AL434:AO434"/>
    <mergeCell ref="AP434:AU434"/>
    <mergeCell ref="AV434:BG434"/>
    <mergeCell ref="BH434:BU434"/>
    <mergeCell ref="BV434:CA434"/>
    <mergeCell ref="A433:B433"/>
    <mergeCell ref="D433:AK433"/>
    <mergeCell ref="AL433:AO433"/>
    <mergeCell ref="AP433:AU433"/>
    <mergeCell ref="AV433:BG433"/>
    <mergeCell ref="BH433:BU433"/>
    <mergeCell ref="BV430:CA430"/>
    <mergeCell ref="A431:B431"/>
    <mergeCell ref="D431:CA431"/>
    <mergeCell ref="A432:B432"/>
    <mergeCell ref="D432:AK432"/>
    <mergeCell ref="AL432:AO432"/>
    <mergeCell ref="AP432:AU432"/>
    <mergeCell ref="AV432:BG432"/>
    <mergeCell ref="BH432:BU432"/>
    <mergeCell ref="BV432:CA432"/>
    <mergeCell ref="A430:B430"/>
    <mergeCell ref="D430:AK430"/>
    <mergeCell ref="AL430:AO430"/>
    <mergeCell ref="AP430:AU430"/>
    <mergeCell ref="AV430:BG430"/>
    <mergeCell ref="BH430:BU430"/>
    <mergeCell ref="A424:BZ425"/>
    <mergeCell ref="O427:BG427"/>
    <mergeCell ref="A428:B429"/>
    <mergeCell ref="D428:AK429"/>
    <mergeCell ref="AL428:AO429"/>
    <mergeCell ref="AP428:AU429"/>
    <mergeCell ref="AV428:BG429"/>
    <mergeCell ref="BH428:BU429"/>
    <mergeCell ref="BV428:CA429"/>
    <mergeCell ref="BV421:CA421"/>
    <mergeCell ref="A422:B422"/>
    <mergeCell ref="D422:AK422"/>
    <mergeCell ref="AL422:AO422"/>
    <mergeCell ref="AP422:AU422"/>
    <mergeCell ref="AV422:BG422"/>
    <mergeCell ref="BH422:BU422"/>
    <mergeCell ref="BV422:CA422"/>
    <mergeCell ref="A421:B421"/>
    <mergeCell ref="D421:AK421"/>
    <mergeCell ref="AL421:AO421"/>
    <mergeCell ref="AP421:AU421"/>
    <mergeCell ref="AV421:BG421"/>
    <mergeCell ref="BH421:BU421"/>
    <mergeCell ref="BV419:CA419"/>
    <mergeCell ref="A420:B420"/>
    <mergeCell ref="D420:AK420"/>
    <mergeCell ref="AL420:AO420"/>
    <mergeCell ref="AP420:AU420"/>
    <mergeCell ref="AV420:BG420"/>
    <mergeCell ref="BH420:BU420"/>
    <mergeCell ref="BV420:CA420"/>
    <mergeCell ref="A419:B419"/>
    <mergeCell ref="D419:AK419"/>
    <mergeCell ref="AL419:AO419"/>
    <mergeCell ref="AP419:AU419"/>
    <mergeCell ref="AV419:BG419"/>
    <mergeCell ref="BH419:BU419"/>
    <mergeCell ref="BV417:CA417"/>
    <mergeCell ref="A418:B418"/>
    <mergeCell ref="D418:AK418"/>
    <mergeCell ref="AL418:AO418"/>
    <mergeCell ref="AP418:AU418"/>
    <mergeCell ref="AV418:BG418"/>
    <mergeCell ref="BH418:BU418"/>
    <mergeCell ref="BV418:CA418"/>
    <mergeCell ref="A417:B417"/>
    <mergeCell ref="D417:AK417"/>
    <mergeCell ref="AL417:AO417"/>
    <mergeCell ref="AP417:AU417"/>
    <mergeCell ref="AV417:BG417"/>
    <mergeCell ref="BH417:BU417"/>
    <mergeCell ref="BV415:CA415"/>
    <mergeCell ref="A416:B416"/>
    <mergeCell ref="D416:AK416"/>
    <mergeCell ref="AL416:AO416"/>
    <mergeCell ref="AP416:AU416"/>
    <mergeCell ref="AV416:BG416"/>
    <mergeCell ref="BH416:BU416"/>
    <mergeCell ref="BV416:CA416"/>
    <mergeCell ref="A415:B415"/>
    <mergeCell ref="D415:AK415"/>
    <mergeCell ref="AL415:AO415"/>
    <mergeCell ref="AP415:AU415"/>
    <mergeCell ref="AV415:BG415"/>
    <mergeCell ref="BH415:BU415"/>
    <mergeCell ref="BV413:CA413"/>
    <mergeCell ref="A414:B414"/>
    <mergeCell ref="D414:AK414"/>
    <mergeCell ref="AL414:AO414"/>
    <mergeCell ref="AP414:AU414"/>
    <mergeCell ref="AV414:BG414"/>
    <mergeCell ref="BH414:BU414"/>
    <mergeCell ref="BV414:CA414"/>
    <mergeCell ref="A413:B413"/>
    <mergeCell ref="D413:AK413"/>
    <mergeCell ref="AL413:AO413"/>
    <mergeCell ref="AP413:AU413"/>
    <mergeCell ref="AV413:BG413"/>
    <mergeCell ref="BH413:BU413"/>
    <mergeCell ref="BV411:CA411"/>
    <mergeCell ref="A412:B412"/>
    <mergeCell ref="D412:AK412"/>
    <mergeCell ref="AL412:AO412"/>
    <mergeCell ref="AP412:AU412"/>
    <mergeCell ref="AV412:BG412"/>
    <mergeCell ref="BH412:BU412"/>
    <mergeCell ref="BV412:CA412"/>
    <mergeCell ref="A411:B411"/>
    <mergeCell ref="D411:AK411"/>
    <mergeCell ref="AL411:AO411"/>
    <mergeCell ref="AP411:AU411"/>
    <mergeCell ref="AV411:BG411"/>
    <mergeCell ref="BH411:BU411"/>
    <mergeCell ref="BV409:CA409"/>
    <mergeCell ref="A410:B410"/>
    <mergeCell ref="D410:AK410"/>
    <mergeCell ref="AL410:AO410"/>
    <mergeCell ref="AP410:AU410"/>
    <mergeCell ref="AV410:BG410"/>
    <mergeCell ref="BH410:BU410"/>
    <mergeCell ref="BV410:CA410"/>
    <mergeCell ref="A409:B409"/>
    <mergeCell ref="D409:AK409"/>
    <mergeCell ref="AL409:AO409"/>
    <mergeCell ref="AP409:AU409"/>
    <mergeCell ref="AV409:BG409"/>
    <mergeCell ref="BH409:BU409"/>
    <mergeCell ref="BV407:CA407"/>
    <mergeCell ref="A408:B408"/>
    <mergeCell ref="D408:AK408"/>
    <mergeCell ref="AL408:AO408"/>
    <mergeCell ref="AP408:AU408"/>
    <mergeCell ref="AV408:BG408"/>
    <mergeCell ref="BH408:BU408"/>
    <mergeCell ref="BV408:CA408"/>
    <mergeCell ref="A407:B407"/>
    <mergeCell ref="D407:AK407"/>
    <mergeCell ref="AL407:AO407"/>
    <mergeCell ref="AP407:AU407"/>
    <mergeCell ref="AV407:BG407"/>
    <mergeCell ref="BH407:BU407"/>
    <mergeCell ref="BV405:CA405"/>
    <mergeCell ref="A406:B406"/>
    <mergeCell ref="D406:AK406"/>
    <mergeCell ref="AL406:AO406"/>
    <mergeCell ref="AP406:AU406"/>
    <mergeCell ref="AV406:BG406"/>
    <mergeCell ref="BH406:BU406"/>
    <mergeCell ref="BV406:CA406"/>
    <mergeCell ref="A405:B405"/>
    <mergeCell ref="D405:AK405"/>
    <mergeCell ref="AL405:AO405"/>
    <mergeCell ref="AP405:AU405"/>
    <mergeCell ref="AV405:BG405"/>
    <mergeCell ref="BH405:BU405"/>
    <mergeCell ref="BV403:CA403"/>
    <mergeCell ref="A404:B404"/>
    <mergeCell ref="D404:AK404"/>
    <mergeCell ref="AL404:AO404"/>
    <mergeCell ref="AP404:AU404"/>
    <mergeCell ref="AV404:BG404"/>
    <mergeCell ref="BH404:BU404"/>
    <mergeCell ref="BV404:CA404"/>
    <mergeCell ref="A403:B403"/>
    <mergeCell ref="D403:AK403"/>
    <mergeCell ref="AL403:AO403"/>
    <mergeCell ref="AP403:AU403"/>
    <mergeCell ref="AV403:BG403"/>
    <mergeCell ref="BH403:BU403"/>
    <mergeCell ref="BV400:CA400"/>
    <mergeCell ref="A401:B401"/>
    <mergeCell ref="D401:CA401"/>
    <mergeCell ref="A402:B402"/>
    <mergeCell ref="D402:AK402"/>
    <mergeCell ref="AL402:AO402"/>
    <mergeCell ref="AP402:AU402"/>
    <mergeCell ref="AV402:BG402"/>
    <mergeCell ref="BH402:BU402"/>
    <mergeCell ref="BV402:CA402"/>
    <mergeCell ref="A400:B400"/>
    <mergeCell ref="D400:AK400"/>
    <mergeCell ref="AL400:AO400"/>
    <mergeCell ref="AP400:AU400"/>
    <mergeCell ref="AV400:BG400"/>
    <mergeCell ref="BH400:BU400"/>
    <mergeCell ref="BV392:CA392"/>
    <mergeCell ref="A394:BZ395"/>
    <mergeCell ref="O397:BG397"/>
    <mergeCell ref="A398:B399"/>
    <mergeCell ref="D398:AK399"/>
    <mergeCell ref="AL398:AO399"/>
    <mergeCell ref="AP398:AU399"/>
    <mergeCell ref="AV398:BG399"/>
    <mergeCell ref="BH398:BU399"/>
    <mergeCell ref="BV398:CA399"/>
    <mergeCell ref="A392:B392"/>
    <mergeCell ref="D392:AK392"/>
    <mergeCell ref="AL392:AO392"/>
    <mergeCell ref="AP392:AU392"/>
    <mergeCell ref="AV392:BG392"/>
    <mergeCell ref="BH392:BU392"/>
    <mergeCell ref="BV390:CA390"/>
    <mergeCell ref="A391:B391"/>
    <mergeCell ref="D391:AK391"/>
    <mergeCell ref="AL391:AO391"/>
    <mergeCell ref="AP391:AU391"/>
    <mergeCell ref="AV391:BG391"/>
    <mergeCell ref="BH391:BU391"/>
    <mergeCell ref="BV391:CA391"/>
    <mergeCell ref="A390:B390"/>
    <mergeCell ref="D390:AK390"/>
    <mergeCell ref="AL390:AO390"/>
    <mergeCell ref="AP390:AU390"/>
    <mergeCell ref="AV390:BG390"/>
    <mergeCell ref="BH390:BU390"/>
    <mergeCell ref="BV388:CA388"/>
    <mergeCell ref="A389:B389"/>
    <mergeCell ref="D389:AK389"/>
    <mergeCell ref="AL389:AO389"/>
    <mergeCell ref="AP389:AU389"/>
    <mergeCell ref="AV389:BG389"/>
    <mergeCell ref="BH389:BU389"/>
    <mergeCell ref="BV389:CA389"/>
    <mergeCell ref="A388:B388"/>
    <mergeCell ref="D388:AK388"/>
    <mergeCell ref="AL388:AO388"/>
    <mergeCell ref="AP388:AU388"/>
    <mergeCell ref="AV388:BG388"/>
    <mergeCell ref="BH388:BU388"/>
    <mergeCell ref="BV386:CA386"/>
    <mergeCell ref="A387:B387"/>
    <mergeCell ref="D387:AK387"/>
    <mergeCell ref="AL387:AO387"/>
    <mergeCell ref="AP387:AU387"/>
    <mergeCell ref="AV387:BG387"/>
    <mergeCell ref="BH387:BU387"/>
    <mergeCell ref="BV387:CA387"/>
    <mergeCell ref="A386:B386"/>
    <mergeCell ref="D386:AK386"/>
    <mergeCell ref="AL386:AO386"/>
    <mergeCell ref="AP386:AU386"/>
    <mergeCell ref="AV386:BG386"/>
    <mergeCell ref="BH386:BU386"/>
    <mergeCell ref="BV383:CA383"/>
    <mergeCell ref="A384:B384"/>
    <mergeCell ref="D384:CA384"/>
    <mergeCell ref="A385:B385"/>
    <mergeCell ref="D385:AK385"/>
    <mergeCell ref="AL385:AO385"/>
    <mergeCell ref="AP385:AU385"/>
    <mergeCell ref="AV385:BG385"/>
    <mergeCell ref="BH385:BU385"/>
    <mergeCell ref="BV385:CA385"/>
    <mergeCell ref="A383:B383"/>
    <mergeCell ref="D383:AK383"/>
    <mergeCell ref="AL383:AO383"/>
    <mergeCell ref="AP383:AU383"/>
    <mergeCell ref="AV383:BG383"/>
    <mergeCell ref="BH383:BU383"/>
    <mergeCell ref="A378:CA378"/>
    <mergeCell ref="A380:CB380"/>
    <mergeCell ref="A381:B382"/>
    <mergeCell ref="D381:AK382"/>
    <mergeCell ref="AL381:AO382"/>
    <mergeCell ref="AP381:AU382"/>
    <mergeCell ref="AV381:BG382"/>
    <mergeCell ref="BH381:BU382"/>
    <mergeCell ref="BV381:CA382"/>
    <mergeCell ref="BV361:CA361"/>
    <mergeCell ref="A361:B361"/>
    <mergeCell ref="D361:AK361"/>
    <mergeCell ref="AL361:AO361"/>
    <mergeCell ref="AP361:AU361"/>
    <mergeCell ref="AV361:BG361"/>
    <mergeCell ref="BH361:BU361"/>
    <mergeCell ref="BV359:CA359"/>
    <mergeCell ref="A360:B360"/>
    <mergeCell ref="D360:AK360"/>
    <mergeCell ref="AL360:AO360"/>
    <mergeCell ref="AP360:AU360"/>
    <mergeCell ref="AV360:BG360"/>
    <mergeCell ref="BH360:BU360"/>
    <mergeCell ref="BV360:CA360"/>
    <mergeCell ref="A359:B359"/>
    <mergeCell ref="D359:AK359"/>
    <mergeCell ref="AL359:AO359"/>
    <mergeCell ref="AP359:AU359"/>
    <mergeCell ref="AV359:BG359"/>
    <mergeCell ref="BH359:BU359"/>
    <mergeCell ref="BV357:CA357"/>
    <mergeCell ref="A358:B358"/>
    <mergeCell ref="D358:AK358"/>
    <mergeCell ref="AL358:AO358"/>
    <mergeCell ref="AP358:AU358"/>
    <mergeCell ref="AV358:BG358"/>
    <mergeCell ref="BH358:BU358"/>
    <mergeCell ref="BV358:CA358"/>
    <mergeCell ref="A357:B357"/>
    <mergeCell ref="D357:AK357"/>
    <mergeCell ref="AL357:AO357"/>
    <mergeCell ref="AP357:AU357"/>
    <mergeCell ref="AV357:BG357"/>
    <mergeCell ref="BH357:BU357"/>
    <mergeCell ref="A355:B355"/>
    <mergeCell ref="D355:CA355"/>
    <mergeCell ref="A356:B356"/>
    <mergeCell ref="D356:AK356"/>
    <mergeCell ref="AL356:AO356"/>
    <mergeCell ref="AP356:AU356"/>
    <mergeCell ref="AV356:BG356"/>
    <mergeCell ref="BH356:BU356"/>
    <mergeCell ref="BV356:CA356"/>
    <mergeCell ref="BV353:CA353"/>
    <mergeCell ref="A354:B354"/>
    <mergeCell ref="D354:AK354"/>
    <mergeCell ref="AL354:AO354"/>
    <mergeCell ref="AP354:AU354"/>
    <mergeCell ref="AV354:BG354"/>
    <mergeCell ref="BH354:BU354"/>
    <mergeCell ref="BV354:CA354"/>
    <mergeCell ref="A353:B353"/>
    <mergeCell ref="D353:AK353"/>
    <mergeCell ref="AL353:AO353"/>
    <mergeCell ref="AP353:AU353"/>
    <mergeCell ref="AV353:BG353"/>
    <mergeCell ref="BH353:BU353"/>
    <mergeCell ref="A349:CA349"/>
    <mergeCell ref="A351:B352"/>
    <mergeCell ref="D351:AK352"/>
    <mergeCell ref="AL351:AO352"/>
    <mergeCell ref="AP351:AU352"/>
    <mergeCell ref="AV351:BG352"/>
    <mergeCell ref="BH351:BU352"/>
    <mergeCell ref="BV351:CA352"/>
    <mergeCell ref="BV373:CA373"/>
    <mergeCell ref="A374:B374"/>
    <mergeCell ref="D374:AK374"/>
    <mergeCell ref="AL374:AO374"/>
    <mergeCell ref="AP374:AU374"/>
    <mergeCell ref="AV374:BG374"/>
    <mergeCell ref="BH374:BU374"/>
    <mergeCell ref="BV374:CA374"/>
    <mergeCell ref="A373:B373"/>
    <mergeCell ref="D373:AK373"/>
    <mergeCell ref="AL373:AO373"/>
    <mergeCell ref="AP373:AU373"/>
    <mergeCell ref="AV373:BG373"/>
    <mergeCell ref="BH373:BU373"/>
    <mergeCell ref="BV371:CA371"/>
    <mergeCell ref="A372:B372"/>
    <mergeCell ref="D372:AK372"/>
    <mergeCell ref="AL372:AO372"/>
    <mergeCell ref="AP372:AU372"/>
    <mergeCell ref="AV372:BG372"/>
    <mergeCell ref="BH372:BU372"/>
    <mergeCell ref="BV372:CA372"/>
    <mergeCell ref="A371:B371"/>
    <mergeCell ref="D371:AK371"/>
    <mergeCell ref="AL371:AO371"/>
    <mergeCell ref="AP371:AU371"/>
    <mergeCell ref="AV371:BG371"/>
    <mergeCell ref="BH371:BU371"/>
    <mergeCell ref="BV369:CA369"/>
    <mergeCell ref="A370:B370"/>
    <mergeCell ref="D370:AK370"/>
    <mergeCell ref="AL370:AO370"/>
    <mergeCell ref="AP370:AU370"/>
    <mergeCell ref="AV370:BG370"/>
    <mergeCell ref="BH370:BU370"/>
    <mergeCell ref="BV370:CA370"/>
    <mergeCell ref="A369:B369"/>
    <mergeCell ref="D369:AK369"/>
    <mergeCell ref="AL369:AO369"/>
    <mergeCell ref="AP369:AU369"/>
    <mergeCell ref="AV369:BG369"/>
    <mergeCell ref="BH369:BU369"/>
    <mergeCell ref="BV367:CA367"/>
    <mergeCell ref="A368:B368"/>
    <mergeCell ref="D368:AK368"/>
    <mergeCell ref="AL368:AO368"/>
    <mergeCell ref="AP368:AU368"/>
    <mergeCell ref="AV368:BG368"/>
    <mergeCell ref="BH368:BU368"/>
    <mergeCell ref="BV368:CA368"/>
    <mergeCell ref="A367:B367"/>
    <mergeCell ref="D367:AK367"/>
    <mergeCell ref="AL367:AO367"/>
    <mergeCell ref="AP367:AU367"/>
    <mergeCell ref="AV367:BG367"/>
    <mergeCell ref="BH367:BU367"/>
    <mergeCell ref="BV334:CA334"/>
    <mergeCell ref="A363:CA363"/>
    <mergeCell ref="T364:AW364"/>
    <mergeCell ref="A365:B366"/>
    <mergeCell ref="D365:AK366"/>
    <mergeCell ref="AL365:AO366"/>
    <mergeCell ref="AP365:AU366"/>
    <mergeCell ref="AV365:BG366"/>
    <mergeCell ref="BH365:BU366"/>
    <mergeCell ref="BV365:CA366"/>
    <mergeCell ref="A334:B334"/>
    <mergeCell ref="D334:AK334"/>
    <mergeCell ref="AL334:AO334"/>
    <mergeCell ref="AP334:AU334"/>
    <mergeCell ref="AV334:BG334"/>
    <mergeCell ref="BH334:BU334"/>
    <mergeCell ref="BV332:CA332"/>
    <mergeCell ref="A333:B333"/>
    <mergeCell ref="D333:AK333"/>
    <mergeCell ref="AL333:AO333"/>
    <mergeCell ref="AP333:AU333"/>
    <mergeCell ref="AV333:BG333"/>
    <mergeCell ref="BH333:BU333"/>
    <mergeCell ref="BV333:CA333"/>
    <mergeCell ref="A332:B332"/>
    <mergeCell ref="D332:AK332"/>
    <mergeCell ref="AL332:AO332"/>
    <mergeCell ref="AP332:AU332"/>
    <mergeCell ref="AV332:BG332"/>
    <mergeCell ref="BH332:BU332"/>
    <mergeCell ref="BV330:CA330"/>
    <mergeCell ref="A331:B331"/>
    <mergeCell ref="D331:AK331"/>
    <mergeCell ref="AL331:AO331"/>
    <mergeCell ref="AP331:AU331"/>
    <mergeCell ref="AV331:BG331"/>
    <mergeCell ref="BH331:BU331"/>
    <mergeCell ref="BV331:CA331"/>
    <mergeCell ref="A330:B330"/>
    <mergeCell ref="D330:AK330"/>
    <mergeCell ref="AL330:AO330"/>
    <mergeCell ref="AP330:AU330"/>
    <mergeCell ref="AV330:BG330"/>
    <mergeCell ref="BH330:BU330"/>
    <mergeCell ref="A328:B328"/>
    <mergeCell ref="D328:CA328"/>
    <mergeCell ref="A329:B329"/>
    <mergeCell ref="D329:AK329"/>
    <mergeCell ref="AL329:AO329"/>
    <mergeCell ref="AP329:AU329"/>
    <mergeCell ref="AV329:BG329"/>
    <mergeCell ref="BH329:BU329"/>
    <mergeCell ref="BV329:CA329"/>
    <mergeCell ref="BV326:CA326"/>
    <mergeCell ref="A327:B327"/>
    <mergeCell ref="D327:AK327"/>
    <mergeCell ref="AL327:AO327"/>
    <mergeCell ref="AP327:AU327"/>
    <mergeCell ref="AV327:BG327"/>
    <mergeCell ref="BH327:BU327"/>
    <mergeCell ref="BV327:CA327"/>
    <mergeCell ref="A326:B326"/>
    <mergeCell ref="D326:AK326"/>
    <mergeCell ref="AL326:AO326"/>
    <mergeCell ref="AP326:AU326"/>
    <mergeCell ref="AV326:BG326"/>
    <mergeCell ref="BH326:BU326"/>
    <mergeCell ref="A322:CA322"/>
    <mergeCell ref="A324:B325"/>
    <mergeCell ref="D324:AK325"/>
    <mergeCell ref="AL324:AO325"/>
    <mergeCell ref="AP324:AU325"/>
    <mergeCell ref="AV324:BG325"/>
    <mergeCell ref="BH324:BU325"/>
    <mergeCell ref="BV324:CA325"/>
    <mergeCell ref="BV303:CA303"/>
    <mergeCell ref="A303:B303"/>
    <mergeCell ref="D303:AK303"/>
    <mergeCell ref="AL303:AO303"/>
    <mergeCell ref="AP303:AU303"/>
    <mergeCell ref="AV303:BG303"/>
    <mergeCell ref="BH303:BU303"/>
    <mergeCell ref="AV307:BG308"/>
    <mergeCell ref="BH301:BU301"/>
    <mergeCell ref="BV301:CA301"/>
    <mergeCell ref="A302:B302"/>
    <mergeCell ref="D302:AK302"/>
    <mergeCell ref="AL302:AO302"/>
    <mergeCell ref="AP302:AU302"/>
    <mergeCell ref="AV302:BG302"/>
    <mergeCell ref="BH302:BU302"/>
    <mergeCell ref="BV302:CA302"/>
    <mergeCell ref="A300:B300"/>
    <mergeCell ref="D300:AK300"/>
    <mergeCell ref="AL300:AO300"/>
    <mergeCell ref="BH300:BU300"/>
    <mergeCell ref="BV300:CA300"/>
    <mergeCell ref="A301:B301"/>
    <mergeCell ref="D301:AK301"/>
    <mergeCell ref="AL301:AO301"/>
    <mergeCell ref="AP301:AU301"/>
    <mergeCell ref="AV301:BG301"/>
    <mergeCell ref="BV298:CA298"/>
    <mergeCell ref="A299:B299"/>
    <mergeCell ref="D299:AK299"/>
    <mergeCell ref="AL299:AO299"/>
    <mergeCell ref="AP299:AU299"/>
    <mergeCell ref="AV299:BG299"/>
    <mergeCell ref="BH299:BU299"/>
    <mergeCell ref="BV299:CA299"/>
    <mergeCell ref="A298:B298"/>
    <mergeCell ref="D298:AK298"/>
    <mergeCell ref="AL298:AO298"/>
    <mergeCell ref="AP298:AU298"/>
    <mergeCell ref="AV298:BG298"/>
    <mergeCell ref="BH298:BU298"/>
    <mergeCell ref="A294:CA294"/>
    <mergeCell ref="A295:CA295"/>
    <mergeCell ref="A296:B297"/>
    <mergeCell ref="D296:AK297"/>
    <mergeCell ref="AL296:AO297"/>
    <mergeCell ref="AP296:AU297"/>
    <mergeCell ref="AV296:BG297"/>
    <mergeCell ref="BH296:BU297"/>
    <mergeCell ref="BV296:CA297"/>
    <mergeCell ref="BH291:BU291"/>
    <mergeCell ref="BV291:CA291"/>
    <mergeCell ref="A292:B292"/>
    <mergeCell ref="D292:AK292"/>
    <mergeCell ref="AL292:AO292"/>
    <mergeCell ref="AP292:AU292"/>
    <mergeCell ref="AV292:BG292"/>
    <mergeCell ref="BH292:BU292"/>
    <mergeCell ref="BV292:CA292"/>
    <mergeCell ref="A290:B290"/>
    <mergeCell ref="D290:AK290"/>
    <mergeCell ref="AL290:AO290"/>
    <mergeCell ref="BH290:BU290"/>
    <mergeCell ref="BV290:CA290"/>
    <mergeCell ref="A291:B291"/>
    <mergeCell ref="D291:AK291"/>
    <mergeCell ref="AL291:AO291"/>
    <mergeCell ref="AP291:AU291"/>
    <mergeCell ref="AV291:BG291"/>
    <mergeCell ref="BV288:CA288"/>
    <mergeCell ref="A289:B289"/>
    <mergeCell ref="D289:AK289"/>
    <mergeCell ref="AL289:AO289"/>
    <mergeCell ref="AP289:AU289"/>
    <mergeCell ref="AV289:BG289"/>
    <mergeCell ref="BH289:BU289"/>
    <mergeCell ref="BV289:CA289"/>
    <mergeCell ref="A288:B288"/>
    <mergeCell ref="D288:AK288"/>
    <mergeCell ref="AL288:AO288"/>
    <mergeCell ref="AP288:AU288"/>
    <mergeCell ref="AV288:BG288"/>
    <mergeCell ref="BH288:BU288"/>
    <mergeCell ref="A284:CA284"/>
    <mergeCell ref="T285:BE285"/>
    <mergeCell ref="A286:B287"/>
    <mergeCell ref="D286:AK287"/>
    <mergeCell ref="AL286:AO287"/>
    <mergeCell ref="AP286:AU287"/>
    <mergeCell ref="AV286:BG287"/>
    <mergeCell ref="BH286:BU287"/>
    <mergeCell ref="BV286:CA287"/>
    <mergeCell ref="BV282:CA282"/>
    <mergeCell ref="A282:B282"/>
    <mergeCell ref="D282:AK282"/>
    <mergeCell ref="AL282:AO282"/>
    <mergeCell ref="AP282:AU282"/>
    <mergeCell ref="AV282:BG282"/>
    <mergeCell ref="BH282:BU282"/>
    <mergeCell ref="BV280:CA280"/>
    <mergeCell ref="A281:B281"/>
    <mergeCell ref="D281:AK281"/>
    <mergeCell ref="AL281:AO281"/>
    <mergeCell ref="AP281:AU281"/>
    <mergeCell ref="AV281:BG281"/>
    <mergeCell ref="BH281:BU281"/>
    <mergeCell ref="BV281:CA281"/>
    <mergeCell ref="A280:B280"/>
    <mergeCell ref="D280:AK280"/>
    <mergeCell ref="AL280:AO280"/>
    <mergeCell ref="AP280:AU280"/>
    <mergeCell ref="AV280:BG280"/>
    <mergeCell ref="BH280:BU280"/>
    <mergeCell ref="BV278:CA278"/>
    <mergeCell ref="A279:B279"/>
    <mergeCell ref="D279:AK279"/>
    <mergeCell ref="AL279:AO279"/>
    <mergeCell ref="AP279:AU279"/>
    <mergeCell ref="AV279:BG279"/>
    <mergeCell ref="BH279:BU279"/>
    <mergeCell ref="BV279:CA279"/>
    <mergeCell ref="A278:B278"/>
    <mergeCell ref="D278:AK278"/>
    <mergeCell ref="AL278:AO278"/>
    <mergeCell ref="AP278:AU278"/>
    <mergeCell ref="AV278:BG278"/>
    <mergeCell ref="BH278:BU278"/>
    <mergeCell ref="A276:B276"/>
    <mergeCell ref="D276:CA276"/>
    <mergeCell ref="A277:B277"/>
    <mergeCell ref="D277:AK277"/>
    <mergeCell ref="AL277:AO277"/>
    <mergeCell ref="AP277:AU277"/>
    <mergeCell ref="AV277:BG277"/>
    <mergeCell ref="BH277:BU277"/>
    <mergeCell ref="BV277:CA277"/>
    <mergeCell ref="BV274:CA274"/>
    <mergeCell ref="A275:B275"/>
    <mergeCell ref="D275:AK275"/>
    <mergeCell ref="AL275:AO275"/>
    <mergeCell ref="AP275:AU275"/>
    <mergeCell ref="AV275:BG275"/>
    <mergeCell ref="BH275:BU275"/>
    <mergeCell ref="BV275:CA275"/>
    <mergeCell ref="A274:B274"/>
    <mergeCell ref="D274:AK274"/>
    <mergeCell ref="AL274:AO274"/>
    <mergeCell ref="AP274:AU274"/>
    <mergeCell ref="AV274:BG274"/>
    <mergeCell ref="BH274:BU274"/>
    <mergeCell ref="A270:CA270"/>
    <mergeCell ref="A272:B273"/>
    <mergeCell ref="D272:AK273"/>
    <mergeCell ref="AL272:AO273"/>
    <mergeCell ref="AP272:AU273"/>
    <mergeCell ref="AV272:BG273"/>
    <mergeCell ref="BH272:BU273"/>
    <mergeCell ref="BV272:CA273"/>
    <mergeCell ref="C78:AJ78"/>
    <mergeCell ref="AK78:AN78"/>
    <mergeCell ref="AO78:AT78"/>
    <mergeCell ref="AU78:BF78"/>
    <mergeCell ref="BG78:BT78"/>
    <mergeCell ref="BV268:CA268"/>
    <mergeCell ref="BV266:CA266"/>
    <mergeCell ref="BV267:CA267"/>
    <mergeCell ref="BV264:CA264"/>
    <mergeCell ref="BV265:CA265"/>
    <mergeCell ref="A268:B268"/>
    <mergeCell ref="D268:AK268"/>
    <mergeCell ref="AL268:AO268"/>
    <mergeCell ref="AP268:AU268"/>
    <mergeCell ref="AV268:BG268"/>
    <mergeCell ref="BH268:BU268"/>
    <mergeCell ref="A267:B267"/>
    <mergeCell ref="D267:AK267"/>
    <mergeCell ref="AL267:AO267"/>
    <mergeCell ref="AP267:AU267"/>
    <mergeCell ref="AV267:BG267"/>
    <mergeCell ref="BH267:BU267"/>
    <mergeCell ref="A266:B266"/>
    <mergeCell ref="D266:AK266"/>
    <mergeCell ref="AL266:AO266"/>
    <mergeCell ref="AP266:AU266"/>
    <mergeCell ref="AV266:BG266"/>
    <mergeCell ref="BH266:BU266"/>
    <mergeCell ref="A265:B265"/>
    <mergeCell ref="D265:AK265"/>
    <mergeCell ref="AL265:AO265"/>
    <mergeCell ref="AP265:AU265"/>
    <mergeCell ref="AV265:BG265"/>
    <mergeCell ref="BH265:BU265"/>
    <mergeCell ref="A264:B264"/>
    <mergeCell ref="D264:AK264"/>
    <mergeCell ref="AL264:AO264"/>
    <mergeCell ref="AP264:AU264"/>
    <mergeCell ref="AV264:BG264"/>
    <mergeCell ref="BH264:BU264"/>
    <mergeCell ref="BV261:CA261"/>
    <mergeCell ref="A262:B262"/>
    <mergeCell ref="D262:CA262"/>
    <mergeCell ref="A263:B263"/>
    <mergeCell ref="D263:AK263"/>
    <mergeCell ref="AL263:AO263"/>
    <mergeCell ref="AP263:AU263"/>
    <mergeCell ref="AV263:BG263"/>
    <mergeCell ref="BH263:BU263"/>
    <mergeCell ref="BV263:CA263"/>
    <mergeCell ref="A261:B261"/>
    <mergeCell ref="D261:AK261"/>
    <mergeCell ref="AL261:AO261"/>
    <mergeCell ref="AP261:AU261"/>
    <mergeCell ref="AV261:BG261"/>
    <mergeCell ref="BH261:BU261"/>
    <mergeCell ref="BV258:CA259"/>
    <mergeCell ref="A260:B260"/>
    <mergeCell ref="D260:AK260"/>
    <mergeCell ref="AL260:AO260"/>
    <mergeCell ref="AP260:AU260"/>
    <mergeCell ref="AV260:BG260"/>
    <mergeCell ref="BH260:BU260"/>
    <mergeCell ref="BV260:CA260"/>
    <mergeCell ref="A258:B259"/>
    <mergeCell ref="D258:AK259"/>
    <mergeCell ref="AL258:AO259"/>
    <mergeCell ref="AP258:AU259"/>
    <mergeCell ref="AV258:BG259"/>
    <mergeCell ref="BH258:BU259"/>
    <mergeCell ref="A211:B211"/>
    <mergeCell ref="C211:AO211"/>
    <mergeCell ref="AP211:AS211"/>
    <mergeCell ref="AT211:BF211"/>
    <mergeCell ref="BG211:BT211"/>
    <mergeCell ref="BU211:BZ211"/>
    <mergeCell ref="CA207:CA208"/>
    <mergeCell ref="CB207:CB208"/>
    <mergeCell ref="A210:B210"/>
    <mergeCell ref="C210:AO210"/>
    <mergeCell ref="AP210:AS210"/>
    <mergeCell ref="AT210:BF210"/>
    <mergeCell ref="BU210:BZ210"/>
    <mergeCell ref="CC207:CC208"/>
    <mergeCell ref="CD207:CD208"/>
    <mergeCell ref="A209:B209"/>
    <mergeCell ref="C209:AO209"/>
    <mergeCell ref="AP209:AS209"/>
    <mergeCell ref="AT209:BF209"/>
    <mergeCell ref="BG209:BT209"/>
    <mergeCell ref="BU209:BZ209"/>
    <mergeCell ref="A207:B208"/>
    <mergeCell ref="C207:AO208"/>
    <mergeCell ref="A10:B10"/>
    <mergeCell ref="C10:AO10"/>
    <mergeCell ref="AP10:AS10"/>
    <mergeCell ref="AT10:BF10"/>
    <mergeCell ref="A206:BZ206"/>
    <mergeCell ref="AP207:AS208"/>
    <mergeCell ref="AT207:BF208"/>
    <mergeCell ref="BG207:BT208"/>
    <mergeCell ref="BU207:BZ208"/>
    <mergeCell ref="BU86:BZ86"/>
    <mergeCell ref="A7:B7"/>
    <mergeCell ref="C7:AO7"/>
    <mergeCell ref="AP7:AS7"/>
    <mergeCell ref="AT7:BF7"/>
    <mergeCell ref="BG10:BT10"/>
    <mergeCell ref="BU10:BZ10"/>
    <mergeCell ref="A8:B8"/>
    <mergeCell ref="C8:AO8"/>
    <mergeCell ref="AP8:AS8"/>
    <mergeCell ref="AT8:BF8"/>
    <mergeCell ref="BG203:BT203"/>
    <mergeCell ref="BU7:BZ7"/>
    <mergeCell ref="C27:AO27"/>
    <mergeCell ref="AP27:AS27"/>
    <mergeCell ref="C64:AJ64"/>
    <mergeCell ref="BG26:BT26"/>
    <mergeCell ref="BG8:BT8"/>
    <mergeCell ref="BU8:BZ8"/>
    <mergeCell ref="BU34:BZ34"/>
    <mergeCell ref="AP26:AS26"/>
    <mergeCell ref="AU468:BQ468"/>
    <mergeCell ref="BU139:BZ139"/>
    <mergeCell ref="BG143:BT143"/>
    <mergeCell ref="BU142:BZ142"/>
    <mergeCell ref="BU151:BZ151"/>
    <mergeCell ref="B467:P467"/>
    <mergeCell ref="AU467:BQ467"/>
    <mergeCell ref="C200:AJ200"/>
    <mergeCell ref="A199:B199"/>
    <mergeCell ref="C199:AJ199"/>
    <mergeCell ref="C118:AJ118"/>
    <mergeCell ref="BU212:BZ212"/>
    <mergeCell ref="AU135:BF135"/>
    <mergeCell ref="AU133:BF133"/>
    <mergeCell ref="AO129:AT129"/>
    <mergeCell ref="AU129:BF129"/>
    <mergeCell ref="BG210:BT210"/>
    <mergeCell ref="A212:BT212"/>
    <mergeCell ref="AO203:AT203"/>
    <mergeCell ref="AU203:BF203"/>
    <mergeCell ref="BG118:BT118"/>
    <mergeCell ref="A96:BZ96"/>
    <mergeCell ref="A99:B99"/>
    <mergeCell ref="BU131:BZ131"/>
    <mergeCell ref="BU128:BZ128"/>
    <mergeCell ref="A109:B109"/>
    <mergeCell ref="AO104:AT105"/>
    <mergeCell ref="AK106:AN106"/>
    <mergeCell ref="BU118:BZ118"/>
    <mergeCell ref="A118:B118"/>
    <mergeCell ref="AO140:AT140"/>
    <mergeCell ref="AU140:BF140"/>
    <mergeCell ref="AK140:AN140"/>
    <mergeCell ref="BG137:BT137"/>
    <mergeCell ref="AU138:BF138"/>
    <mergeCell ref="AU139:BF139"/>
    <mergeCell ref="BG139:BT139"/>
    <mergeCell ref="BG145:BT145"/>
    <mergeCell ref="AO151:AT151"/>
    <mergeCell ref="AU151:BF151"/>
    <mergeCell ref="BG153:BT153"/>
    <mergeCell ref="A139:B139"/>
    <mergeCell ref="C139:AJ139"/>
    <mergeCell ref="AK139:AN139"/>
    <mergeCell ref="A140:B140"/>
    <mergeCell ref="C140:AJ140"/>
    <mergeCell ref="AO141:AT141"/>
    <mergeCell ref="C153:AJ153"/>
    <mergeCell ref="AU153:BF153"/>
    <mergeCell ref="C154:AJ154"/>
    <mergeCell ref="AK143:AN143"/>
    <mergeCell ref="AO143:AT143"/>
    <mergeCell ref="AU143:BF143"/>
    <mergeCell ref="AU145:BF145"/>
    <mergeCell ref="AU150:BF150"/>
    <mergeCell ref="C145:AJ145"/>
    <mergeCell ref="AK145:AN145"/>
    <mergeCell ref="BG151:BT151"/>
    <mergeCell ref="BG146:BT146"/>
    <mergeCell ref="A154:B154"/>
    <mergeCell ref="AU128:BF128"/>
    <mergeCell ref="BG128:BT128"/>
    <mergeCell ref="BU140:BZ140"/>
    <mergeCell ref="BU141:BZ141"/>
    <mergeCell ref="BG138:BT138"/>
    <mergeCell ref="BU152:BZ152"/>
    <mergeCell ref="BU145:BZ145"/>
    <mergeCell ref="BG150:BT150"/>
    <mergeCell ref="BG149:BT149"/>
    <mergeCell ref="BU155:BZ155"/>
    <mergeCell ref="BG155:BT155"/>
    <mergeCell ref="AU155:BF155"/>
    <mergeCell ref="BU153:BZ153"/>
    <mergeCell ref="AU154:BF154"/>
    <mergeCell ref="BG154:BT154"/>
    <mergeCell ref="BU154:BZ154"/>
    <mergeCell ref="AU152:BF152"/>
    <mergeCell ref="BG152:BT152"/>
    <mergeCell ref="A152:B152"/>
    <mergeCell ref="C152:AJ152"/>
    <mergeCell ref="AK152:AN152"/>
    <mergeCell ref="AO152:AT152"/>
    <mergeCell ref="A144:B144"/>
    <mergeCell ref="C144:AJ144"/>
    <mergeCell ref="AK144:AN144"/>
    <mergeCell ref="AO144:AT144"/>
    <mergeCell ref="A145:B145"/>
    <mergeCell ref="BG144:BT144"/>
    <mergeCell ref="AU144:BF144"/>
    <mergeCell ref="BU137:BZ137"/>
    <mergeCell ref="AU142:BF142"/>
    <mergeCell ref="BU138:BZ138"/>
    <mergeCell ref="BU144:BZ144"/>
    <mergeCell ref="BU143:BZ143"/>
    <mergeCell ref="BG140:BT140"/>
    <mergeCell ref="A142:B142"/>
    <mergeCell ref="C142:AJ142"/>
    <mergeCell ref="AK142:AN142"/>
    <mergeCell ref="A137:B137"/>
    <mergeCell ref="AK138:AN138"/>
    <mergeCell ref="AO145:AT145"/>
    <mergeCell ref="AO142:AT142"/>
    <mergeCell ref="AO139:AT139"/>
    <mergeCell ref="AK141:AN141"/>
    <mergeCell ref="A141:B141"/>
    <mergeCell ref="C143:AJ143"/>
    <mergeCell ref="AU141:BF141"/>
    <mergeCell ref="BG141:BT141"/>
    <mergeCell ref="A135:B135"/>
    <mergeCell ref="C135:AJ135"/>
    <mergeCell ref="AK135:AN135"/>
    <mergeCell ref="AO135:AT135"/>
    <mergeCell ref="C138:AJ138"/>
    <mergeCell ref="AO137:AT137"/>
    <mergeCell ref="A143:B143"/>
    <mergeCell ref="BU25:BZ25"/>
    <mergeCell ref="BU26:BZ26"/>
    <mergeCell ref="BU27:BZ27"/>
    <mergeCell ref="BU28:BZ28"/>
    <mergeCell ref="A30:BZ30"/>
    <mergeCell ref="A86:B86"/>
    <mergeCell ref="C86:AJ86"/>
    <mergeCell ref="A27:B27"/>
    <mergeCell ref="AK31:AN32"/>
    <mergeCell ref="A78:B78"/>
    <mergeCell ref="AO31:AT32"/>
    <mergeCell ref="AK86:AN86"/>
    <mergeCell ref="A75:B75"/>
    <mergeCell ref="C75:AJ75"/>
    <mergeCell ref="C65:AJ65"/>
    <mergeCell ref="A34:B34"/>
    <mergeCell ref="C73:AJ73"/>
    <mergeCell ref="A65:B65"/>
    <mergeCell ref="A84:B84"/>
    <mergeCell ref="C84:AJ84"/>
    <mergeCell ref="A103:B103"/>
    <mergeCell ref="C103:AJ103"/>
    <mergeCell ref="AK103:AN103"/>
    <mergeCell ref="A101:B101"/>
    <mergeCell ref="C90:AJ90"/>
    <mergeCell ref="A102:B102"/>
    <mergeCell ref="A100:B100"/>
    <mergeCell ref="C100:AJ100"/>
    <mergeCell ref="C101:AJ101"/>
    <mergeCell ref="AK90:AN90"/>
    <mergeCell ref="BU73:BZ73"/>
    <mergeCell ref="BU106:BZ106"/>
    <mergeCell ref="AO101:BD101"/>
    <mergeCell ref="BU101:BZ101"/>
    <mergeCell ref="BU85:BZ85"/>
    <mergeCell ref="BE102:BT102"/>
    <mergeCell ref="BU104:BZ105"/>
    <mergeCell ref="BU78:BZ78"/>
    <mergeCell ref="AO75:AT75"/>
    <mergeCell ref="BU75:BZ75"/>
    <mergeCell ref="AK73:AN73"/>
    <mergeCell ref="AO73:AT73"/>
    <mergeCell ref="BG63:BT63"/>
    <mergeCell ref="BG66:BT66"/>
    <mergeCell ref="AO66:AT66"/>
    <mergeCell ref="AU66:BF66"/>
    <mergeCell ref="A68:BT68"/>
    <mergeCell ref="C71:AJ72"/>
    <mergeCell ref="AK71:AN72"/>
    <mergeCell ref="AO71:AT72"/>
    <mergeCell ref="BU119:BZ119"/>
    <mergeCell ref="BU107:BZ107"/>
    <mergeCell ref="BG119:BT119"/>
    <mergeCell ref="AU119:BF119"/>
    <mergeCell ref="A107:B107"/>
    <mergeCell ref="C132:AJ132"/>
    <mergeCell ref="A120:B120"/>
    <mergeCell ref="BG108:BT108"/>
    <mergeCell ref="AU132:BF132"/>
    <mergeCell ref="A125:B126"/>
    <mergeCell ref="BG198:BT198"/>
    <mergeCell ref="BU198:BZ198"/>
    <mergeCell ref="BG199:BT199"/>
    <mergeCell ref="A187:BZ187"/>
    <mergeCell ref="A124:BZ124"/>
    <mergeCell ref="A195:BZ195"/>
    <mergeCell ref="A136:B136"/>
    <mergeCell ref="AO138:AT138"/>
    <mergeCell ref="BG142:BT142"/>
    <mergeCell ref="C141:AJ141"/>
    <mergeCell ref="AK200:AN200"/>
    <mergeCell ref="AO200:AT200"/>
    <mergeCell ref="AU200:BF200"/>
    <mergeCell ref="BG200:BT200"/>
    <mergeCell ref="BU200:BZ200"/>
    <mergeCell ref="BU199:BZ199"/>
    <mergeCell ref="BG71:BT72"/>
    <mergeCell ref="AO62:AT62"/>
    <mergeCell ref="AU62:BF62"/>
    <mergeCell ref="A73:B73"/>
    <mergeCell ref="A201:BT201"/>
    <mergeCell ref="BU201:BZ201"/>
    <mergeCell ref="A200:B200"/>
    <mergeCell ref="C198:AJ198"/>
    <mergeCell ref="AU199:BF199"/>
    <mergeCell ref="A74:B74"/>
    <mergeCell ref="BG25:BT25"/>
    <mergeCell ref="BU49:BZ49"/>
    <mergeCell ref="CD104:CD105"/>
    <mergeCell ref="BE101:BT101"/>
    <mergeCell ref="AU65:BF65"/>
    <mergeCell ref="BG84:BT84"/>
    <mergeCell ref="AO67:BT67"/>
    <mergeCell ref="CA104:CA105"/>
    <mergeCell ref="BG61:BT61"/>
    <mergeCell ref="AU73:BF73"/>
    <mergeCell ref="BU53:BZ53"/>
    <mergeCell ref="BU54:BZ54"/>
    <mergeCell ref="AU52:BF52"/>
    <mergeCell ref="BU52:BZ52"/>
    <mergeCell ref="BG52:BT52"/>
    <mergeCell ref="BG53:BT53"/>
    <mergeCell ref="BG54:BT54"/>
    <mergeCell ref="AU54:BF54"/>
    <mergeCell ref="A13:BZ13"/>
    <mergeCell ref="A43:B43"/>
    <mergeCell ref="C43:AJ43"/>
    <mergeCell ref="AK43:AN43"/>
    <mergeCell ref="AO43:BD43"/>
    <mergeCell ref="BE43:BT43"/>
    <mergeCell ref="BU43:BZ43"/>
    <mergeCell ref="AT25:BF25"/>
    <mergeCell ref="AT27:BF27"/>
    <mergeCell ref="C34:AJ34"/>
    <mergeCell ref="A20:BT20"/>
    <mergeCell ref="BU20:BZ20"/>
    <mergeCell ref="AK42:AN42"/>
    <mergeCell ref="AO42:BD42"/>
    <mergeCell ref="BE42:BT42"/>
    <mergeCell ref="BU42:BZ42"/>
    <mergeCell ref="BG34:BT34"/>
    <mergeCell ref="AT26:BF26"/>
    <mergeCell ref="AK34:AN34"/>
    <mergeCell ref="AO34:AT34"/>
    <mergeCell ref="CC104:CC105"/>
    <mergeCell ref="BU159:BZ159"/>
    <mergeCell ref="CB104:CB105"/>
    <mergeCell ref="A79:B79"/>
    <mergeCell ref="A80:B80"/>
    <mergeCell ref="BU81:BZ81"/>
    <mergeCell ref="A110:BT110"/>
    <mergeCell ref="C107:AJ107"/>
    <mergeCell ref="C104:AJ105"/>
    <mergeCell ref="BU84:BZ84"/>
    <mergeCell ref="BU55:BZ55"/>
    <mergeCell ref="A55:BT55"/>
    <mergeCell ref="BU58:BZ59"/>
    <mergeCell ref="A62:B62"/>
    <mergeCell ref="C60:AJ60"/>
    <mergeCell ref="AK65:AN65"/>
    <mergeCell ref="BU65:BZ65"/>
    <mergeCell ref="AO60:AT60"/>
    <mergeCell ref="AO58:AT59"/>
    <mergeCell ref="C62:AJ62"/>
    <mergeCell ref="C191:AJ191"/>
    <mergeCell ref="BG192:BT192"/>
    <mergeCell ref="BG190:BT190"/>
    <mergeCell ref="BG188:BT189"/>
    <mergeCell ref="BU62:BZ62"/>
    <mergeCell ref="A57:BZ57"/>
    <mergeCell ref="BG73:BT73"/>
    <mergeCell ref="A66:B66"/>
    <mergeCell ref="C66:AJ66"/>
    <mergeCell ref="AO65:AT65"/>
    <mergeCell ref="A198:B198"/>
    <mergeCell ref="AU61:BF61"/>
    <mergeCell ref="BU61:BZ61"/>
    <mergeCell ref="BG62:BT62"/>
    <mergeCell ref="BG58:BT59"/>
    <mergeCell ref="BU63:BZ63"/>
    <mergeCell ref="AU196:BF197"/>
    <mergeCell ref="BG196:BT197"/>
    <mergeCell ref="BU196:BZ197"/>
    <mergeCell ref="A193:BT193"/>
    <mergeCell ref="BU193:BZ193"/>
    <mergeCell ref="A196:B197"/>
    <mergeCell ref="C196:AJ197"/>
    <mergeCell ref="AU192:BF192"/>
    <mergeCell ref="A192:B192"/>
    <mergeCell ref="C192:AJ192"/>
    <mergeCell ref="AK192:AN192"/>
    <mergeCell ref="AU191:BF191"/>
    <mergeCell ref="AK191:AN191"/>
    <mergeCell ref="AO191:AT191"/>
    <mergeCell ref="AK199:AN199"/>
    <mergeCell ref="AO199:AT199"/>
    <mergeCell ref="AK196:AN197"/>
    <mergeCell ref="AO196:AT197"/>
    <mergeCell ref="AK198:AN198"/>
    <mergeCell ref="AO198:AT198"/>
    <mergeCell ref="AU198:BF198"/>
    <mergeCell ref="BU191:BZ191"/>
    <mergeCell ref="A191:B191"/>
    <mergeCell ref="BG191:BT191"/>
    <mergeCell ref="AO192:AT192"/>
    <mergeCell ref="BU192:BZ192"/>
    <mergeCell ref="A190:B190"/>
    <mergeCell ref="C190:AJ190"/>
    <mergeCell ref="AK190:AN190"/>
    <mergeCell ref="AO190:AT190"/>
    <mergeCell ref="AU190:BF190"/>
    <mergeCell ref="BU190:BZ190"/>
    <mergeCell ref="BU188:BZ189"/>
    <mergeCell ref="A188:B189"/>
    <mergeCell ref="C188:AJ189"/>
    <mergeCell ref="AK188:AN189"/>
    <mergeCell ref="AO188:AT189"/>
    <mergeCell ref="AU188:BF189"/>
    <mergeCell ref="BU182:BZ182"/>
    <mergeCell ref="A183:B183"/>
    <mergeCell ref="C183:BT183"/>
    <mergeCell ref="BU183:BZ183"/>
    <mergeCell ref="A185:BZ185"/>
    <mergeCell ref="AT182:BF182"/>
    <mergeCell ref="BG181:BT181"/>
    <mergeCell ref="BU181:BZ181"/>
    <mergeCell ref="A182:B182"/>
    <mergeCell ref="A181:B181"/>
    <mergeCell ref="C181:AO181"/>
    <mergeCell ref="AP181:AS181"/>
    <mergeCell ref="AT181:BF181"/>
    <mergeCell ref="C182:AO182"/>
    <mergeCell ref="AP182:AS182"/>
    <mergeCell ref="BG182:BT182"/>
    <mergeCell ref="BU179:BZ180"/>
    <mergeCell ref="AU64:BF64"/>
    <mergeCell ref="AU60:BF60"/>
    <mergeCell ref="AU58:BF59"/>
    <mergeCell ref="AU63:BF63"/>
    <mergeCell ref="BG75:BT75"/>
    <mergeCell ref="BG76:BT76"/>
    <mergeCell ref="BG179:BT180"/>
    <mergeCell ref="BU176:BZ176"/>
    <mergeCell ref="A178:BZ178"/>
    <mergeCell ref="A179:B180"/>
    <mergeCell ref="C179:AO180"/>
    <mergeCell ref="AP179:AS180"/>
    <mergeCell ref="AT179:BF180"/>
    <mergeCell ref="AK63:AN63"/>
    <mergeCell ref="AK64:AN64"/>
    <mergeCell ref="AO64:AT64"/>
    <mergeCell ref="A63:B63"/>
    <mergeCell ref="C63:AJ63"/>
    <mergeCell ref="C125:AJ126"/>
    <mergeCell ref="A176:B176"/>
    <mergeCell ref="C176:BT176"/>
    <mergeCell ref="AO108:AT108"/>
    <mergeCell ref="A134:B134"/>
    <mergeCell ref="C134:AJ134"/>
    <mergeCell ref="AK134:AN134"/>
    <mergeCell ref="BG134:BT134"/>
    <mergeCell ref="A138:B138"/>
    <mergeCell ref="AU130:BF130"/>
    <mergeCell ref="A128:B128"/>
    <mergeCell ref="BU175:BZ175"/>
    <mergeCell ref="AP172:AS173"/>
    <mergeCell ref="C137:AJ137"/>
    <mergeCell ref="AK137:AN137"/>
    <mergeCell ref="BU172:BZ173"/>
    <mergeCell ref="A174:B174"/>
    <mergeCell ref="C174:AO174"/>
    <mergeCell ref="AU137:BF137"/>
    <mergeCell ref="BG175:BT175"/>
    <mergeCell ref="A175:B175"/>
    <mergeCell ref="C109:AJ109"/>
    <mergeCell ref="AU104:BF105"/>
    <mergeCell ref="BG106:BT106"/>
    <mergeCell ref="BG115:BT115"/>
    <mergeCell ref="BG129:BT129"/>
    <mergeCell ref="AK108:AN108"/>
    <mergeCell ref="BG127:BT127"/>
    <mergeCell ref="BG121:BT121"/>
    <mergeCell ref="AO125:AT126"/>
    <mergeCell ref="AU125:BF126"/>
    <mergeCell ref="C175:AO175"/>
    <mergeCell ref="AP175:AS175"/>
    <mergeCell ref="AT175:BF175"/>
    <mergeCell ref="A76:B76"/>
    <mergeCell ref="BG159:BT159"/>
    <mergeCell ref="AK79:AN79"/>
    <mergeCell ref="AO79:AT79"/>
    <mergeCell ref="AU76:BF76"/>
    <mergeCell ref="C79:AJ79"/>
    <mergeCell ref="C76:AJ76"/>
    <mergeCell ref="AU75:BF75"/>
    <mergeCell ref="AU80:BF80"/>
    <mergeCell ref="AK75:AN75"/>
    <mergeCell ref="BU82:BZ82"/>
    <mergeCell ref="BU102:BZ102"/>
    <mergeCell ref="AO81:AT81"/>
    <mergeCell ref="AK101:AN101"/>
    <mergeCell ref="BE100:BT100"/>
    <mergeCell ref="AK100:AN100"/>
    <mergeCell ref="AK76:AN76"/>
    <mergeCell ref="AO76:AT76"/>
    <mergeCell ref="BU76:BZ76"/>
    <mergeCell ref="BU80:BZ80"/>
    <mergeCell ref="C80:AJ80"/>
    <mergeCell ref="AU79:BF79"/>
    <mergeCell ref="BG79:BT79"/>
    <mergeCell ref="BG80:BT80"/>
    <mergeCell ref="AU77:BF77"/>
    <mergeCell ref="AO77:AT77"/>
    <mergeCell ref="AK77:AN77"/>
    <mergeCell ref="BU115:BZ115"/>
    <mergeCell ref="BU108:BZ108"/>
    <mergeCell ref="BU110:BZ110"/>
    <mergeCell ref="BU113:BZ114"/>
    <mergeCell ref="BU103:BZ103"/>
    <mergeCell ref="BU109:BZ109"/>
    <mergeCell ref="A112:BZ112"/>
    <mergeCell ref="AO115:AT115"/>
    <mergeCell ref="A106:B106"/>
    <mergeCell ref="A108:B108"/>
    <mergeCell ref="A94:BT94"/>
    <mergeCell ref="AO97:BD98"/>
    <mergeCell ref="AK99:AN99"/>
    <mergeCell ref="A90:B90"/>
    <mergeCell ref="C102:AJ102"/>
    <mergeCell ref="BE97:BT98"/>
    <mergeCell ref="AO99:BD99"/>
    <mergeCell ref="A91:B91"/>
    <mergeCell ref="C91:AJ91"/>
    <mergeCell ref="AK91:AN91"/>
    <mergeCell ref="BG174:BT174"/>
    <mergeCell ref="BU174:BZ174"/>
    <mergeCell ref="A81:B81"/>
    <mergeCell ref="AK109:AN109"/>
    <mergeCell ref="C172:AO173"/>
    <mergeCell ref="A119:B119"/>
    <mergeCell ref="C119:AJ119"/>
    <mergeCell ref="AK119:AN119"/>
    <mergeCell ref="BG113:BT114"/>
    <mergeCell ref="A115:B115"/>
    <mergeCell ref="C81:AJ81"/>
    <mergeCell ref="A172:B173"/>
    <mergeCell ref="AT172:BF173"/>
    <mergeCell ref="BG172:BT173"/>
    <mergeCell ref="BU167:BZ167"/>
    <mergeCell ref="A169:BZ169"/>
    <mergeCell ref="A171:BZ171"/>
    <mergeCell ref="A167:BT167"/>
    <mergeCell ref="AK131:AN131"/>
    <mergeCell ref="A132:B132"/>
    <mergeCell ref="C130:AJ130"/>
    <mergeCell ref="AK132:AN132"/>
    <mergeCell ref="C129:AJ129"/>
    <mergeCell ref="A133:B133"/>
    <mergeCell ref="C133:AJ133"/>
    <mergeCell ref="A130:B130"/>
    <mergeCell ref="A131:B131"/>
    <mergeCell ref="C131:AJ131"/>
    <mergeCell ref="A129:B129"/>
    <mergeCell ref="AK130:AN130"/>
    <mergeCell ref="A166:B166"/>
    <mergeCell ref="C166:AJ166"/>
    <mergeCell ref="A153:B153"/>
    <mergeCell ref="A151:B151"/>
    <mergeCell ref="C151:AJ151"/>
    <mergeCell ref="AO159:AT159"/>
    <mergeCell ref="AK153:AN153"/>
    <mergeCell ref="AO153:AT153"/>
    <mergeCell ref="AO154:AT154"/>
    <mergeCell ref="AO155:AT155"/>
    <mergeCell ref="BU127:BZ127"/>
    <mergeCell ref="BU125:BZ126"/>
    <mergeCell ref="AO136:AT136"/>
    <mergeCell ref="AK159:AN159"/>
    <mergeCell ref="AO130:AT130"/>
    <mergeCell ref="AK129:AN129"/>
    <mergeCell ref="AU134:BF134"/>
    <mergeCell ref="AK128:AN128"/>
    <mergeCell ref="AK136:AN136"/>
    <mergeCell ref="AK125:AN126"/>
    <mergeCell ref="BU166:BZ166"/>
    <mergeCell ref="AO166:BT166"/>
    <mergeCell ref="BU130:BZ130"/>
    <mergeCell ref="AO131:AT131"/>
    <mergeCell ref="AU131:BF131"/>
    <mergeCell ref="AU159:BF159"/>
    <mergeCell ref="AO132:AT132"/>
    <mergeCell ref="BG136:BT136"/>
    <mergeCell ref="BU135:BZ135"/>
    <mergeCell ref="BU136:BZ136"/>
    <mergeCell ref="BG125:BT126"/>
    <mergeCell ref="BU122:BZ122"/>
    <mergeCell ref="A122:BT122"/>
    <mergeCell ref="AK151:AN151"/>
    <mergeCell ref="AK154:AN154"/>
    <mergeCell ref="A117:B117"/>
    <mergeCell ref="AU121:BF121"/>
    <mergeCell ref="C127:AJ127"/>
    <mergeCell ref="C136:AJ136"/>
    <mergeCell ref="A127:B127"/>
    <mergeCell ref="C128:AJ128"/>
    <mergeCell ref="A155:B155"/>
    <mergeCell ref="C155:AJ155"/>
    <mergeCell ref="AK155:AN155"/>
    <mergeCell ref="A146:B146"/>
    <mergeCell ref="A121:B121"/>
    <mergeCell ref="C121:AJ121"/>
    <mergeCell ref="AK121:AN121"/>
    <mergeCell ref="C146:AJ146"/>
    <mergeCell ref="AK146:AN146"/>
    <mergeCell ref="A148:B148"/>
    <mergeCell ref="AO128:AT128"/>
    <mergeCell ref="BU133:BZ133"/>
    <mergeCell ref="BG132:BT132"/>
    <mergeCell ref="AK127:AN127"/>
    <mergeCell ref="AO127:AT127"/>
    <mergeCell ref="AU127:BF127"/>
    <mergeCell ref="BG131:BT131"/>
    <mergeCell ref="BU129:BZ129"/>
    <mergeCell ref="AO133:AT133"/>
    <mergeCell ref="AK133:AN133"/>
    <mergeCell ref="AO134:AT134"/>
    <mergeCell ref="BG130:BT130"/>
    <mergeCell ref="BG133:BT133"/>
    <mergeCell ref="AU136:BF136"/>
    <mergeCell ref="BU134:BZ134"/>
    <mergeCell ref="BU132:BZ132"/>
    <mergeCell ref="BG135:BT135"/>
    <mergeCell ref="C117:AJ117"/>
    <mergeCell ref="AK117:AN117"/>
    <mergeCell ref="AO117:AT117"/>
    <mergeCell ref="AU113:BF114"/>
    <mergeCell ref="AU117:BF117"/>
    <mergeCell ref="AO119:AT119"/>
    <mergeCell ref="AU115:BF115"/>
    <mergeCell ref="AK118:AN118"/>
    <mergeCell ref="AO118:AT118"/>
    <mergeCell ref="AU118:BF118"/>
    <mergeCell ref="BU120:BZ120"/>
    <mergeCell ref="BG120:BT120"/>
    <mergeCell ref="C116:BZ116"/>
    <mergeCell ref="A113:B114"/>
    <mergeCell ref="C113:AJ114"/>
    <mergeCell ref="AK113:AN114"/>
    <mergeCell ref="C115:AJ115"/>
    <mergeCell ref="AK115:AN115"/>
    <mergeCell ref="C120:AJ120"/>
    <mergeCell ref="AK120:AN120"/>
    <mergeCell ref="A104:B105"/>
    <mergeCell ref="BE103:BT103"/>
    <mergeCell ref="BG107:BT107"/>
    <mergeCell ref="AO107:AT107"/>
    <mergeCell ref="BU121:BZ121"/>
    <mergeCell ref="AO120:AT120"/>
    <mergeCell ref="AU120:BF120"/>
    <mergeCell ref="AO121:AT121"/>
    <mergeCell ref="AO113:AT114"/>
    <mergeCell ref="C108:AJ108"/>
    <mergeCell ref="AU108:BF108"/>
    <mergeCell ref="BG104:BT105"/>
    <mergeCell ref="AO100:BD100"/>
    <mergeCell ref="AK104:AN105"/>
    <mergeCell ref="AU107:BF107"/>
    <mergeCell ref="AK107:AN107"/>
    <mergeCell ref="AO106:AT106"/>
    <mergeCell ref="AU106:BF106"/>
    <mergeCell ref="AK102:AN102"/>
    <mergeCell ref="AO102:BD102"/>
    <mergeCell ref="C106:AJ106"/>
    <mergeCell ref="AO103:BD103"/>
    <mergeCell ref="BU100:BZ100"/>
    <mergeCell ref="BU99:BZ99"/>
    <mergeCell ref="A97:B98"/>
    <mergeCell ref="C97:AJ98"/>
    <mergeCell ref="AK97:AN98"/>
    <mergeCell ref="BU97:BZ98"/>
    <mergeCell ref="C99:AJ99"/>
    <mergeCell ref="BE99:BT99"/>
    <mergeCell ref="AK81:AN81"/>
    <mergeCell ref="BG81:BT81"/>
    <mergeCell ref="C61:AJ61"/>
    <mergeCell ref="AU81:BF81"/>
    <mergeCell ref="AK80:AN80"/>
    <mergeCell ref="AO80:AT80"/>
    <mergeCell ref="AK61:AN61"/>
    <mergeCell ref="A70:BZ70"/>
    <mergeCell ref="A71:B72"/>
    <mergeCell ref="AU71:BF72"/>
    <mergeCell ref="BU71:BZ72"/>
    <mergeCell ref="AO61:AT61"/>
    <mergeCell ref="BU67:BZ67"/>
    <mergeCell ref="BU60:BZ60"/>
    <mergeCell ref="BG64:BT64"/>
    <mergeCell ref="BU64:BZ64"/>
    <mergeCell ref="BU66:BZ66"/>
    <mergeCell ref="BG65:BT65"/>
    <mergeCell ref="BU68:BZ68"/>
    <mergeCell ref="BG60:BT60"/>
    <mergeCell ref="AK67:AN67"/>
    <mergeCell ref="A60:B60"/>
    <mergeCell ref="C54:AJ54"/>
    <mergeCell ref="AK54:AN54"/>
    <mergeCell ref="AK58:AN59"/>
    <mergeCell ref="A67:B67"/>
    <mergeCell ref="C67:AJ67"/>
    <mergeCell ref="AK66:AN66"/>
    <mergeCell ref="A64:B64"/>
    <mergeCell ref="A58:B59"/>
    <mergeCell ref="BU161:BZ161"/>
    <mergeCell ref="BU156:BZ156"/>
    <mergeCell ref="A157:B157"/>
    <mergeCell ref="C157:AJ157"/>
    <mergeCell ref="AK157:AN157"/>
    <mergeCell ref="AU157:BF157"/>
    <mergeCell ref="AU158:BF158"/>
    <mergeCell ref="BG158:BT158"/>
    <mergeCell ref="BU158:BZ158"/>
    <mergeCell ref="A159:B159"/>
    <mergeCell ref="C58:AJ59"/>
    <mergeCell ref="AO52:AT52"/>
    <mergeCell ref="A52:B52"/>
    <mergeCell ref="A61:B61"/>
    <mergeCell ref="AO63:AT63"/>
    <mergeCell ref="AK53:AN53"/>
    <mergeCell ref="AO53:AT53"/>
    <mergeCell ref="AK60:AN60"/>
    <mergeCell ref="AK62:AN62"/>
    <mergeCell ref="A54:B54"/>
    <mergeCell ref="AO54:AT54"/>
    <mergeCell ref="AK52:AN52"/>
    <mergeCell ref="AU53:BF53"/>
    <mergeCell ref="AU51:BF51"/>
    <mergeCell ref="AU50:BF50"/>
    <mergeCell ref="A53:B53"/>
    <mergeCell ref="C53:AJ53"/>
    <mergeCell ref="C52:AJ52"/>
    <mergeCell ref="AU35:BF35"/>
    <mergeCell ref="C51:AJ51"/>
    <mergeCell ref="AK51:AN51"/>
    <mergeCell ref="A51:B51"/>
    <mergeCell ref="A42:B42"/>
    <mergeCell ref="A50:B50"/>
    <mergeCell ref="C50:AJ50"/>
    <mergeCell ref="AK50:AN50"/>
    <mergeCell ref="AO50:AT50"/>
    <mergeCell ref="AK35:AN35"/>
    <mergeCell ref="BU50:BZ50"/>
    <mergeCell ref="C42:AJ42"/>
    <mergeCell ref="AO49:AT49"/>
    <mergeCell ref="AU49:BF49"/>
    <mergeCell ref="A47:B48"/>
    <mergeCell ref="A49:B49"/>
    <mergeCell ref="C49:AJ49"/>
    <mergeCell ref="A44:BT44"/>
    <mergeCell ref="AK49:AN49"/>
    <mergeCell ref="BU44:BZ44"/>
    <mergeCell ref="AU34:BF34"/>
    <mergeCell ref="AK39:AN40"/>
    <mergeCell ref="AO39:BD40"/>
    <mergeCell ref="BE39:BT40"/>
    <mergeCell ref="BG49:BT49"/>
    <mergeCell ref="AU47:BF48"/>
    <mergeCell ref="BG47:BT48"/>
    <mergeCell ref="BG35:BT35"/>
    <mergeCell ref="AO35:AT35"/>
    <mergeCell ref="A38:BZ38"/>
    <mergeCell ref="BG117:BT117"/>
    <mergeCell ref="BU35:BZ35"/>
    <mergeCell ref="A36:BT36"/>
    <mergeCell ref="BU36:BZ36"/>
    <mergeCell ref="A46:BZ46"/>
    <mergeCell ref="A35:B35"/>
    <mergeCell ref="C35:AJ35"/>
    <mergeCell ref="BE41:BT41"/>
    <mergeCell ref="C39:AJ40"/>
    <mergeCell ref="C47:AJ48"/>
    <mergeCell ref="BU31:BZ32"/>
    <mergeCell ref="AU33:BF33"/>
    <mergeCell ref="BG33:BT33"/>
    <mergeCell ref="BU33:BZ33"/>
    <mergeCell ref="AU31:BF32"/>
    <mergeCell ref="BG31:BT32"/>
    <mergeCell ref="A25:B25"/>
    <mergeCell ref="A28:B28"/>
    <mergeCell ref="C28:BT28"/>
    <mergeCell ref="BG27:BT27"/>
    <mergeCell ref="A33:B33"/>
    <mergeCell ref="C33:AJ33"/>
    <mergeCell ref="AK33:AN33"/>
    <mergeCell ref="AO33:AT33"/>
    <mergeCell ref="A31:B32"/>
    <mergeCell ref="C31:AJ32"/>
    <mergeCell ref="A23:B24"/>
    <mergeCell ref="C23:AO24"/>
    <mergeCell ref="AP23:AS24"/>
    <mergeCell ref="AT23:BF24"/>
    <mergeCell ref="BG23:BT24"/>
    <mergeCell ref="BU23:BZ24"/>
    <mergeCell ref="A11:B11"/>
    <mergeCell ref="C11:BT11"/>
    <mergeCell ref="BU11:BZ11"/>
    <mergeCell ref="A6:B6"/>
    <mergeCell ref="C6:AO6"/>
    <mergeCell ref="AP6:AS6"/>
    <mergeCell ref="AT6:BF6"/>
    <mergeCell ref="BG6:BT6"/>
    <mergeCell ref="BU6:BZ6"/>
    <mergeCell ref="BG7:BT7"/>
    <mergeCell ref="A1:BZ1"/>
    <mergeCell ref="A3:BZ3"/>
    <mergeCell ref="A4:B5"/>
    <mergeCell ref="C4:AO5"/>
    <mergeCell ref="AP4:AS5"/>
    <mergeCell ref="AT4:BF5"/>
    <mergeCell ref="BG4:BT5"/>
    <mergeCell ref="BU4:BZ5"/>
    <mergeCell ref="B2:BU2"/>
    <mergeCell ref="BV2:CB2"/>
    <mergeCell ref="CA39:CA40"/>
    <mergeCell ref="CB39:CB40"/>
    <mergeCell ref="CC39:CC40"/>
    <mergeCell ref="CD39:CD40"/>
    <mergeCell ref="A41:B41"/>
    <mergeCell ref="C41:AJ41"/>
    <mergeCell ref="AK41:AN41"/>
    <mergeCell ref="AO41:BD41"/>
    <mergeCell ref="BU41:BZ41"/>
    <mergeCell ref="A39:B40"/>
    <mergeCell ref="BU39:BZ40"/>
    <mergeCell ref="A16:B16"/>
    <mergeCell ref="A19:B19"/>
    <mergeCell ref="C19:AO19"/>
    <mergeCell ref="AP19:AS19"/>
    <mergeCell ref="AT19:BF19"/>
    <mergeCell ref="C25:AO25"/>
    <mergeCell ref="AP25:AS25"/>
    <mergeCell ref="A26:B26"/>
    <mergeCell ref="C26:AO26"/>
    <mergeCell ref="A14:B15"/>
    <mergeCell ref="C14:AO15"/>
    <mergeCell ref="AP14:AS15"/>
    <mergeCell ref="C16:AO16"/>
    <mergeCell ref="AP16:AS16"/>
    <mergeCell ref="A22:BZ22"/>
    <mergeCell ref="AT14:AZ15"/>
    <mergeCell ref="BA14:BF15"/>
    <mergeCell ref="BG14:BT15"/>
    <mergeCell ref="BA17:BF17"/>
    <mergeCell ref="CA14:CA15"/>
    <mergeCell ref="CB14:CB15"/>
    <mergeCell ref="CC14:CC15"/>
    <mergeCell ref="CD14:CD15"/>
    <mergeCell ref="BG19:BT19"/>
    <mergeCell ref="BU19:BZ19"/>
    <mergeCell ref="BU14:BZ15"/>
    <mergeCell ref="BG17:BT17"/>
    <mergeCell ref="BU17:BZ17"/>
    <mergeCell ref="BG16:BT16"/>
    <mergeCell ref="BU16:BZ16"/>
    <mergeCell ref="AT16:AZ16"/>
    <mergeCell ref="BA16:BF16"/>
    <mergeCell ref="A161:B161"/>
    <mergeCell ref="C161:AJ161"/>
    <mergeCell ref="AK161:AN161"/>
    <mergeCell ref="AO161:AT161"/>
    <mergeCell ref="A17:B17"/>
    <mergeCell ref="C17:AO17"/>
    <mergeCell ref="AP17:AS17"/>
    <mergeCell ref="BU90:BZ90"/>
    <mergeCell ref="A160:B160"/>
    <mergeCell ref="C160:AJ160"/>
    <mergeCell ref="AK160:AN160"/>
    <mergeCell ref="AO160:AT160"/>
    <mergeCell ref="AU160:BF160"/>
    <mergeCell ref="BG160:BT160"/>
    <mergeCell ref="BU160:BZ160"/>
    <mergeCell ref="BU117:BZ117"/>
    <mergeCell ref="AO109:BT109"/>
    <mergeCell ref="BU94:BZ94"/>
    <mergeCell ref="AK89:AN89"/>
    <mergeCell ref="AO89:AT89"/>
    <mergeCell ref="AU89:BF89"/>
    <mergeCell ref="BG89:BT89"/>
    <mergeCell ref="BU89:BZ89"/>
    <mergeCell ref="BU93:BZ93"/>
    <mergeCell ref="BG92:BT92"/>
    <mergeCell ref="BU92:BZ92"/>
    <mergeCell ref="BG91:BT91"/>
    <mergeCell ref="A85:B85"/>
    <mergeCell ref="C85:AJ85"/>
    <mergeCell ref="AK85:AN85"/>
    <mergeCell ref="AO85:AT85"/>
    <mergeCell ref="BG86:BT86"/>
    <mergeCell ref="AU85:BF85"/>
    <mergeCell ref="BG85:BT85"/>
    <mergeCell ref="AO86:AT86"/>
    <mergeCell ref="AU86:BF86"/>
    <mergeCell ref="AU84:BF84"/>
    <mergeCell ref="AK83:AN83"/>
    <mergeCell ref="AO83:AT83"/>
    <mergeCell ref="AU83:BF83"/>
    <mergeCell ref="BG83:BT83"/>
    <mergeCell ref="AK84:AN84"/>
    <mergeCell ref="AO84:AT84"/>
    <mergeCell ref="C74:BZ74"/>
    <mergeCell ref="BU51:BZ51"/>
    <mergeCell ref="AO51:AT51"/>
    <mergeCell ref="BG51:BT51"/>
    <mergeCell ref="BU79:BZ79"/>
    <mergeCell ref="AK47:AN48"/>
    <mergeCell ref="AO47:AT48"/>
    <mergeCell ref="BU47:BZ48"/>
    <mergeCell ref="BG50:BT50"/>
    <mergeCell ref="BU77:BZ77"/>
    <mergeCell ref="A162:B162"/>
    <mergeCell ref="C162:AJ162"/>
    <mergeCell ref="AK162:AN162"/>
    <mergeCell ref="AO162:AT162"/>
    <mergeCell ref="BG162:BT162"/>
    <mergeCell ref="A116:B116"/>
    <mergeCell ref="AU156:BF156"/>
    <mergeCell ref="BG156:BT156"/>
    <mergeCell ref="AU149:BF149"/>
    <mergeCell ref="A158:B158"/>
    <mergeCell ref="AK165:AN165"/>
    <mergeCell ref="AO165:AT165"/>
    <mergeCell ref="AU165:BF165"/>
    <mergeCell ref="BG165:BT165"/>
    <mergeCell ref="BU165:BZ165"/>
    <mergeCell ref="AU161:BF161"/>
    <mergeCell ref="BG161:BT161"/>
    <mergeCell ref="AU162:BF162"/>
    <mergeCell ref="BU162:BZ162"/>
    <mergeCell ref="AU163:BF163"/>
    <mergeCell ref="A147:B147"/>
    <mergeCell ref="C147:AJ147"/>
    <mergeCell ref="AK147:AN147"/>
    <mergeCell ref="AO147:AT147"/>
    <mergeCell ref="AU147:BF147"/>
    <mergeCell ref="AO150:AT150"/>
    <mergeCell ref="C148:AJ148"/>
    <mergeCell ref="AK148:AN148"/>
    <mergeCell ref="AO148:AT148"/>
    <mergeCell ref="AU148:BF148"/>
    <mergeCell ref="BG157:BT157"/>
    <mergeCell ref="A156:B156"/>
    <mergeCell ref="AK163:AN163"/>
    <mergeCell ref="AO163:AT163"/>
    <mergeCell ref="A149:B149"/>
    <mergeCell ref="C149:AJ149"/>
    <mergeCell ref="AK149:AN149"/>
    <mergeCell ref="AO149:AT149"/>
    <mergeCell ref="C156:AJ156"/>
    <mergeCell ref="AK156:AN156"/>
    <mergeCell ref="AO156:AT156"/>
    <mergeCell ref="AO157:AT157"/>
    <mergeCell ref="A164:B164"/>
    <mergeCell ref="C164:AJ164"/>
    <mergeCell ref="AK164:AN164"/>
    <mergeCell ref="AO164:AT164"/>
    <mergeCell ref="AO158:AT158"/>
    <mergeCell ref="C158:AJ158"/>
    <mergeCell ref="AK158:AN158"/>
    <mergeCell ref="C159:AJ159"/>
    <mergeCell ref="BG164:BT164"/>
    <mergeCell ref="AU164:BF164"/>
    <mergeCell ref="BG163:BT163"/>
    <mergeCell ref="A163:B163"/>
    <mergeCell ref="C163:AJ163"/>
    <mergeCell ref="BU164:BZ164"/>
    <mergeCell ref="BU163:BZ163"/>
    <mergeCell ref="BG147:BT147"/>
    <mergeCell ref="BU147:BZ147"/>
    <mergeCell ref="AO146:AT146"/>
    <mergeCell ref="AU146:BF146"/>
    <mergeCell ref="BU148:BZ148"/>
    <mergeCell ref="BU146:BZ146"/>
    <mergeCell ref="BG148:BT148"/>
    <mergeCell ref="BU157:BZ157"/>
    <mergeCell ref="BU150:BZ150"/>
    <mergeCell ref="BH216:BU217"/>
    <mergeCell ref="BV216:CA217"/>
    <mergeCell ref="J204:BR204"/>
    <mergeCell ref="A214:CA214"/>
    <mergeCell ref="A165:B165"/>
    <mergeCell ref="C165:AJ165"/>
    <mergeCell ref="AK166:AN166"/>
    <mergeCell ref="AP174:AS174"/>
    <mergeCell ref="BU149:BZ149"/>
    <mergeCell ref="BU203:BZ203"/>
    <mergeCell ref="A150:B150"/>
    <mergeCell ref="C150:AJ150"/>
    <mergeCell ref="AK150:AN150"/>
    <mergeCell ref="A202:BT202"/>
    <mergeCell ref="BU202:BZ202"/>
    <mergeCell ref="A203:B203"/>
    <mergeCell ref="C203:AJ203"/>
    <mergeCell ref="AK203:AN203"/>
    <mergeCell ref="AT174:BF174"/>
    <mergeCell ref="A218:B218"/>
    <mergeCell ref="D218:AK218"/>
    <mergeCell ref="AL218:AO218"/>
    <mergeCell ref="AP218:AU218"/>
    <mergeCell ref="A215:CA215"/>
    <mergeCell ref="A216:B217"/>
    <mergeCell ref="D216:AK217"/>
    <mergeCell ref="AL216:AO217"/>
    <mergeCell ref="AP216:AU217"/>
    <mergeCell ref="AV216:BG217"/>
    <mergeCell ref="AV218:BG218"/>
    <mergeCell ref="BH218:BU218"/>
    <mergeCell ref="BV218:CA218"/>
    <mergeCell ref="A219:B219"/>
    <mergeCell ref="D219:AK219"/>
    <mergeCell ref="AL219:AO219"/>
    <mergeCell ref="AP219:AU219"/>
    <mergeCell ref="AV219:BG219"/>
    <mergeCell ref="BH219:BU219"/>
    <mergeCell ref="BV219:CA219"/>
    <mergeCell ref="A220:B220"/>
    <mergeCell ref="D220:CA220"/>
    <mergeCell ref="A221:B221"/>
    <mergeCell ref="D221:AK221"/>
    <mergeCell ref="AL221:AO221"/>
    <mergeCell ref="BH221:BU221"/>
    <mergeCell ref="BV221:CA221"/>
    <mergeCell ref="BV222:CA222"/>
    <mergeCell ref="A223:B223"/>
    <mergeCell ref="D223:AK223"/>
    <mergeCell ref="AL223:AO223"/>
    <mergeCell ref="AP223:AU223"/>
    <mergeCell ref="AV223:BG223"/>
    <mergeCell ref="BH223:BU223"/>
    <mergeCell ref="BV223:CA223"/>
    <mergeCell ref="A222:B222"/>
    <mergeCell ref="D222:AK222"/>
    <mergeCell ref="A224:B224"/>
    <mergeCell ref="D224:AK224"/>
    <mergeCell ref="AL224:AO224"/>
    <mergeCell ref="AP224:AU224"/>
    <mergeCell ref="AV222:BG222"/>
    <mergeCell ref="BH222:BU222"/>
    <mergeCell ref="AL222:AO222"/>
    <mergeCell ref="AP222:AU222"/>
    <mergeCell ref="AV224:BG224"/>
    <mergeCell ref="BH224:BU224"/>
    <mergeCell ref="BV224:CA224"/>
    <mergeCell ref="A241:CA241"/>
    <mergeCell ref="A226:BZ226"/>
    <mergeCell ref="A227:BZ227"/>
    <mergeCell ref="A228:B229"/>
    <mergeCell ref="C228:AO229"/>
    <mergeCell ref="AP228:AS229"/>
    <mergeCell ref="AT228:BF229"/>
    <mergeCell ref="AT231:BF231"/>
    <mergeCell ref="BG228:BT229"/>
    <mergeCell ref="BH245:BU245"/>
    <mergeCell ref="BV245:CA245"/>
    <mergeCell ref="O242:BG242"/>
    <mergeCell ref="A243:B244"/>
    <mergeCell ref="D243:AK244"/>
    <mergeCell ref="AL243:AO244"/>
    <mergeCell ref="AP243:AU244"/>
    <mergeCell ref="AV243:BG244"/>
    <mergeCell ref="AV247:BG247"/>
    <mergeCell ref="BH247:BU247"/>
    <mergeCell ref="BV247:CA247"/>
    <mergeCell ref="BH243:BU244"/>
    <mergeCell ref="BV243:CA244"/>
    <mergeCell ref="A245:B245"/>
    <mergeCell ref="D245:AK245"/>
    <mergeCell ref="AL245:AO245"/>
    <mergeCell ref="AP245:AU245"/>
    <mergeCell ref="AV245:BG245"/>
    <mergeCell ref="A248:B248"/>
    <mergeCell ref="D248:AK248"/>
    <mergeCell ref="AL248:AO248"/>
    <mergeCell ref="AP248:AU248"/>
    <mergeCell ref="A246:B246"/>
    <mergeCell ref="D246:CA246"/>
    <mergeCell ref="A247:B247"/>
    <mergeCell ref="D247:AK247"/>
    <mergeCell ref="AL247:AO247"/>
    <mergeCell ref="AP247:AU247"/>
    <mergeCell ref="AV248:BG248"/>
    <mergeCell ref="BH248:BU248"/>
    <mergeCell ref="BV248:CA248"/>
    <mergeCell ref="A249:B249"/>
    <mergeCell ref="D249:AK249"/>
    <mergeCell ref="AL249:AO249"/>
    <mergeCell ref="AP249:AU249"/>
    <mergeCell ref="AV249:BG249"/>
    <mergeCell ref="BH249:BU249"/>
    <mergeCell ref="BV249:CA249"/>
    <mergeCell ref="BV250:CA250"/>
    <mergeCell ref="A251:B251"/>
    <mergeCell ref="D251:AK251"/>
    <mergeCell ref="AL251:AO251"/>
    <mergeCell ref="AP251:AU251"/>
    <mergeCell ref="AV251:BG251"/>
    <mergeCell ref="BH251:BU251"/>
    <mergeCell ref="BV251:CA251"/>
    <mergeCell ref="A250:B250"/>
    <mergeCell ref="D250:AK250"/>
    <mergeCell ref="AL252:AO252"/>
    <mergeCell ref="AP252:AU252"/>
    <mergeCell ref="AV250:BG250"/>
    <mergeCell ref="BH250:BU250"/>
    <mergeCell ref="AL250:AO250"/>
    <mergeCell ref="AP250:AU250"/>
    <mergeCell ref="AV252:BG252"/>
    <mergeCell ref="BH252:BU252"/>
    <mergeCell ref="BV252:CA252"/>
    <mergeCell ref="A253:B253"/>
    <mergeCell ref="D253:AK253"/>
    <mergeCell ref="AL253:AO253"/>
    <mergeCell ref="AP253:AU253"/>
    <mergeCell ref="AV253:BG253"/>
    <mergeCell ref="BH253:BU253"/>
    <mergeCell ref="BV253:CA253"/>
    <mergeCell ref="A252:B252"/>
    <mergeCell ref="D252:AK252"/>
    <mergeCell ref="AV254:BG254"/>
    <mergeCell ref="BH254:BU254"/>
    <mergeCell ref="BV254:CA254"/>
    <mergeCell ref="A465:BT465"/>
    <mergeCell ref="BU465:CA465"/>
    <mergeCell ref="A254:B254"/>
    <mergeCell ref="D254:AK254"/>
    <mergeCell ref="AL254:AO254"/>
    <mergeCell ref="AP254:AU254"/>
    <mergeCell ref="A256:CA256"/>
    <mergeCell ref="BU228:BZ229"/>
    <mergeCell ref="A230:B230"/>
    <mergeCell ref="C230:AO230"/>
    <mergeCell ref="AP230:AS230"/>
    <mergeCell ref="AT230:BF230"/>
    <mergeCell ref="BG230:BT230"/>
    <mergeCell ref="BU230:BZ230"/>
    <mergeCell ref="BG231:BT231"/>
    <mergeCell ref="BU231:BZ231"/>
    <mergeCell ref="A232:B232"/>
    <mergeCell ref="C232:BT232"/>
    <mergeCell ref="BU232:BZ232"/>
    <mergeCell ref="A231:B231"/>
    <mergeCell ref="C231:AO231"/>
    <mergeCell ref="AP231:AS231"/>
    <mergeCell ref="A234:BZ234"/>
    <mergeCell ref="A235:B236"/>
    <mergeCell ref="C235:AO236"/>
    <mergeCell ref="AP235:AS236"/>
    <mergeCell ref="AT235:BF236"/>
    <mergeCell ref="BG235:BT236"/>
    <mergeCell ref="BU235:BZ236"/>
    <mergeCell ref="AP238:AS238"/>
    <mergeCell ref="AT238:BF238"/>
    <mergeCell ref="BG238:BT238"/>
    <mergeCell ref="BU238:BZ238"/>
    <mergeCell ref="A237:B237"/>
    <mergeCell ref="C237:AO237"/>
    <mergeCell ref="AP237:AS237"/>
    <mergeCell ref="AT237:BF237"/>
    <mergeCell ref="C89:AJ89"/>
    <mergeCell ref="BU91:BZ91"/>
    <mergeCell ref="AU91:BF91"/>
    <mergeCell ref="A239:B239"/>
    <mergeCell ref="C239:BT239"/>
    <mergeCell ref="BU239:BZ239"/>
    <mergeCell ref="BG237:BT237"/>
    <mergeCell ref="BU237:BZ237"/>
    <mergeCell ref="A238:B238"/>
    <mergeCell ref="C238:AO238"/>
    <mergeCell ref="BG77:BT77"/>
    <mergeCell ref="A87:B87"/>
    <mergeCell ref="C83:AJ83"/>
    <mergeCell ref="A82:B82"/>
    <mergeCell ref="A83:B83"/>
    <mergeCell ref="BG82:BT82"/>
    <mergeCell ref="C82:AJ82"/>
    <mergeCell ref="A77:B77"/>
    <mergeCell ref="C87:BT87"/>
    <mergeCell ref="AU82:BF82"/>
    <mergeCell ref="BG90:BT90"/>
    <mergeCell ref="AK82:AN82"/>
    <mergeCell ref="BU83:BZ83"/>
    <mergeCell ref="AO82:AT82"/>
    <mergeCell ref="BH307:BU308"/>
    <mergeCell ref="BV307:CA308"/>
    <mergeCell ref="C93:BT93"/>
    <mergeCell ref="AO91:AT91"/>
    <mergeCell ref="C88:BZ88"/>
    <mergeCell ref="BU87:BZ87"/>
    <mergeCell ref="A92:B92"/>
    <mergeCell ref="C92:AJ92"/>
    <mergeCell ref="AK92:AN92"/>
    <mergeCell ref="AO92:AT92"/>
    <mergeCell ref="AU92:BF92"/>
    <mergeCell ref="C77:AJ77"/>
    <mergeCell ref="AU90:BF90"/>
    <mergeCell ref="A88:B88"/>
    <mergeCell ref="AO90:AT90"/>
    <mergeCell ref="A89:B89"/>
    <mergeCell ref="AL309:AO309"/>
    <mergeCell ref="AP309:AU309"/>
    <mergeCell ref="AV309:BG309"/>
    <mergeCell ref="BH309:BU309"/>
    <mergeCell ref="A305:CA305"/>
    <mergeCell ref="T306:BE306"/>
    <mergeCell ref="A307:B308"/>
    <mergeCell ref="D307:AK308"/>
    <mergeCell ref="AL307:AO308"/>
    <mergeCell ref="AP307:AU308"/>
    <mergeCell ref="BV309:CA309"/>
    <mergeCell ref="A310:B310"/>
    <mergeCell ref="D310:AK310"/>
    <mergeCell ref="AL310:AO310"/>
    <mergeCell ref="AP310:AU310"/>
    <mergeCell ref="AV310:BG310"/>
    <mergeCell ref="BH310:BU310"/>
    <mergeCell ref="BV310:CA310"/>
    <mergeCell ref="A309:B309"/>
    <mergeCell ref="D309:AK309"/>
    <mergeCell ref="A311:B311"/>
    <mergeCell ref="D311:AK311"/>
    <mergeCell ref="AL311:AO311"/>
    <mergeCell ref="BH311:BU311"/>
    <mergeCell ref="BV311:CA311"/>
    <mergeCell ref="A312:B312"/>
    <mergeCell ref="D312:AK312"/>
    <mergeCell ref="AL312:AO312"/>
    <mergeCell ref="AP312:AU312"/>
    <mergeCell ref="AV312:BG312"/>
    <mergeCell ref="A313:B313"/>
    <mergeCell ref="D313:AK313"/>
    <mergeCell ref="AL313:AO313"/>
    <mergeCell ref="AP313:AU313"/>
    <mergeCell ref="AV313:BG313"/>
    <mergeCell ref="BH313:BU313"/>
    <mergeCell ref="AL314:AO314"/>
    <mergeCell ref="AP314:AU314"/>
    <mergeCell ref="AV314:BG314"/>
    <mergeCell ref="BH314:BU314"/>
    <mergeCell ref="BH312:BU312"/>
    <mergeCell ref="BV312:CA312"/>
    <mergeCell ref="BV313:CA313"/>
    <mergeCell ref="BV314:CA314"/>
    <mergeCell ref="A315:B315"/>
    <mergeCell ref="D315:AK315"/>
    <mergeCell ref="AL315:AO315"/>
    <mergeCell ref="AP315:AU315"/>
    <mergeCell ref="AV315:BG315"/>
    <mergeCell ref="BH315:BU315"/>
    <mergeCell ref="BV315:CA315"/>
    <mergeCell ref="A314:B314"/>
    <mergeCell ref="D314:AK314"/>
    <mergeCell ref="BH317:BU317"/>
    <mergeCell ref="BV317:CA317"/>
    <mergeCell ref="A316:B316"/>
    <mergeCell ref="D316:AK316"/>
    <mergeCell ref="AL316:AO316"/>
    <mergeCell ref="AP316:AU316"/>
    <mergeCell ref="AV316:BG316"/>
    <mergeCell ref="BH316:BU316"/>
    <mergeCell ref="AL318:AO318"/>
    <mergeCell ref="AP318:AU318"/>
    <mergeCell ref="AV318:BG318"/>
    <mergeCell ref="BH318:BU318"/>
    <mergeCell ref="BV316:CA316"/>
    <mergeCell ref="A317:B317"/>
    <mergeCell ref="D317:AK317"/>
    <mergeCell ref="AL317:AO317"/>
    <mergeCell ref="AP317:AU317"/>
    <mergeCell ref="AV317:BG317"/>
    <mergeCell ref="BV318:CA318"/>
    <mergeCell ref="AV320:BG320"/>
    <mergeCell ref="BH320:BU320"/>
    <mergeCell ref="A319:B319"/>
    <mergeCell ref="D319:AK319"/>
    <mergeCell ref="AL319:AO319"/>
    <mergeCell ref="AP319:AU319"/>
    <mergeCell ref="AV319:BG319"/>
    <mergeCell ref="BH319:BU319"/>
    <mergeCell ref="BU9:BZ9"/>
    <mergeCell ref="A93:B93"/>
    <mergeCell ref="BV319:CA319"/>
    <mergeCell ref="A318:B318"/>
    <mergeCell ref="D318:AK318"/>
    <mergeCell ref="BV320:CA320"/>
    <mergeCell ref="A320:B320"/>
    <mergeCell ref="D320:AK320"/>
    <mergeCell ref="AL320:AO320"/>
    <mergeCell ref="AP320:AU320"/>
    <mergeCell ref="AP18:AS18"/>
    <mergeCell ref="AT18:AZ18"/>
    <mergeCell ref="BA18:BF18"/>
    <mergeCell ref="BG18:BT18"/>
    <mergeCell ref="A9:B9"/>
    <mergeCell ref="C9:AO9"/>
    <mergeCell ref="AP9:AS9"/>
    <mergeCell ref="AT9:BF9"/>
    <mergeCell ref="BG9:BT9"/>
    <mergeCell ref="AT17:AZ17"/>
    <mergeCell ref="BU18:BZ18"/>
    <mergeCell ref="A337:B338"/>
    <mergeCell ref="D337:AK338"/>
    <mergeCell ref="AL337:AO338"/>
    <mergeCell ref="AP337:AU338"/>
    <mergeCell ref="AV337:BG338"/>
    <mergeCell ref="BH337:BU338"/>
    <mergeCell ref="BV337:CA338"/>
    <mergeCell ref="A18:B18"/>
    <mergeCell ref="C18:AO18"/>
    <mergeCell ref="BV340:CA340"/>
    <mergeCell ref="A339:B339"/>
    <mergeCell ref="D339:AK339"/>
    <mergeCell ref="AL339:AO339"/>
    <mergeCell ref="AP339:AU339"/>
    <mergeCell ref="AV339:BG339"/>
    <mergeCell ref="BH339:BU339"/>
    <mergeCell ref="AV342:BG342"/>
    <mergeCell ref="BH342:BU342"/>
    <mergeCell ref="BV342:CA342"/>
    <mergeCell ref="BV339:CA339"/>
    <mergeCell ref="A340:B340"/>
    <mergeCell ref="D340:AK340"/>
    <mergeCell ref="AL340:AO340"/>
    <mergeCell ref="AP340:AU340"/>
    <mergeCell ref="AV340:BG340"/>
    <mergeCell ref="BH340:BU340"/>
    <mergeCell ref="AL343:AO343"/>
    <mergeCell ref="AP343:AU343"/>
    <mergeCell ref="AV343:BG343"/>
    <mergeCell ref="BH343:BU343"/>
    <mergeCell ref="A341:B341"/>
    <mergeCell ref="D341:CA341"/>
    <mergeCell ref="A342:B342"/>
    <mergeCell ref="D342:AK342"/>
    <mergeCell ref="AL342:AO342"/>
    <mergeCell ref="AP342:AU342"/>
    <mergeCell ref="BV343:CA343"/>
    <mergeCell ref="A344:B344"/>
    <mergeCell ref="D344:AK344"/>
    <mergeCell ref="AL344:AO344"/>
    <mergeCell ref="AP344:AU344"/>
    <mergeCell ref="AV344:BG344"/>
    <mergeCell ref="BH344:BU344"/>
    <mergeCell ref="BV344:CA344"/>
    <mergeCell ref="A343:B343"/>
    <mergeCell ref="D343:AK343"/>
    <mergeCell ref="A345:B345"/>
    <mergeCell ref="D345:AK345"/>
    <mergeCell ref="AL345:AO345"/>
    <mergeCell ref="AP345:AU345"/>
    <mergeCell ref="AV345:BG345"/>
    <mergeCell ref="BH345:BU345"/>
    <mergeCell ref="D346:AK346"/>
    <mergeCell ref="AL346:AO346"/>
    <mergeCell ref="AP346:AU346"/>
    <mergeCell ref="AV346:BG346"/>
    <mergeCell ref="BH346:BU346"/>
    <mergeCell ref="BV346:CA346"/>
    <mergeCell ref="BV347:CA347"/>
    <mergeCell ref="P336:BH336"/>
    <mergeCell ref="A347:B347"/>
    <mergeCell ref="D347:AK347"/>
    <mergeCell ref="AL347:AO347"/>
    <mergeCell ref="AP347:AU347"/>
    <mergeCell ref="AV347:BG347"/>
    <mergeCell ref="BH347:BU347"/>
    <mergeCell ref="BV345:CA345"/>
    <mergeCell ref="A346:B346"/>
  </mergeCells>
  <printOptions/>
  <pageMargins left="0.1968503937007874" right="0.17716535433070868" top="0.1968503937007874" bottom="0.1968503937007874" header="0.11811023622047245" footer="0.11811023622047245"/>
  <pageSetup fitToHeight="0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1</cp:lastModifiedBy>
  <cp:lastPrinted>2013-08-09T10:55:17Z</cp:lastPrinted>
  <dcterms:created xsi:type="dcterms:W3CDTF">2008-11-14T06:21:24Z</dcterms:created>
  <dcterms:modified xsi:type="dcterms:W3CDTF">2014-11-06T05:55:43Z</dcterms:modified>
  <cp:category/>
  <cp:version/>
  <cp:contentType/>
  <cp:contentStatus/>
</cp:coreProperties>
</file>